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50" sheetId="1" r:id="rId1"/>
    <sheet name="020" sheetId="2" r:id="rId2"/>
  </sheets>
  <definedNames/>
  <calcPr fullCalcOnLoad="1" refMode="R1C1"/>
</workbook>
</file>

<file path=xl/sharedStrings.xml><?xml version="1.0" encoding="utf-8"?>
<sst xmlns="http://schemas.openxmlformats.org/spreadsheetml/2006/main" count="511" uniqueCount="157">
  <si>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</si>
  <si>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</si>
  <si>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</si>
  <si>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</si>
  <si>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</si>
  <si>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</si>
  <si>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</si>
  <si>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</si>
  <si>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</si>
  <si>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</si>
  <si>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</si>
  <si>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</si>
  <si>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</si>
  <si>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</si>
  <si>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</si>
  <si>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</si>
  <si>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</si>
  <si>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</si>
  <si>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</si>
  <si>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</si>
  <si>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</si>
  <si>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</si>
  <si>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</si>
  <si>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</si>
  <si>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</si>
  <si>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</si>
  <si>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</si>
  <si>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</si>
  <si>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</si>
  <si>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</si>
  <si>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</si>
  <si>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</si>
  <si>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</si>
  <si>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</si>
  <si>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</si>
  <si>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 год</t>
  </si>
  <si>
    <t>2024год</t>
  </si>
  <si>
    <t>2025год</t>
  </si>
  <si>
    <t>на 2023-2025 годы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</si>
  <si>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</si>
  <si>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Итого расходы по бюджетной подпрограмме за счет средств местного бюджета 015</t>
  </si>
  <si>
    <t>Итого расходы по бюджетной подпрограмме за счет трансфертов из республиканского бюджета 011</t>
  </si>
  <si>
    <t>2024 год</t>
  </si>
  <si>
    <t>2025 год</t>
  </si>
  <si>
    <t>чел</t>
  </si>
  <si>
    <t>Итого расходы по бюджетной подпрограмме за счет трансфертов из областного бюджета 028</t>
  </si>
  <si>
    <t xml:space="preserve">чел </t>
  </si>
  <si>
    <t>2021год</t>
  </si>
  <si>
    <t>2023год</t>
  </si>
  <si>
    <t>Итого расходы за счет средств областного бюджета 028</t>
  </si>
  <si>
    <t xml:space="preserve">                                                    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</si>
  <si>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</si>
  <si>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машин</t>
  </si>
  <si>
    <t>Приложение №12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</si>
  <si>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801/251-050 Реализация плана мероприятий по обеспечению прав и улучшению качества жизни инвалидов в Республике Казахстан </t>
    </r>
  </si>
  <si>
    <t xml:space="preserve">Повышение эффективности предоставления услуг социально-уязвимым слоям населения. Обеспечение прав и улучшение качества жизни инвалидов </t>
  </si>
  <si>
    <t>Обеспечение  инвалидов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</t>
  </si>
  <si>
    <t>Итого расходов за счет субвенции из республиканского бюджета на социальную помощь и социальное обеспечение 047</t>
  </si>
  <si>
    <t>Итого расходов за счет средств республиканского бюджета 011</t>
  </si>
  <si>
    <t>Итого расходов за счет средств областного бюджета028</t>
  </si>
  <si>
    <t>Итого расходов за счет средств местного бюджета 015</t>
  </si>
  <si>
    <r>
      <t xml:space="preserve">Количество инвалидов обеспеченных обязательными гигиеническими средствами, </t>
    </r>
    <r>
      <rPr>
        <i/>
        <sz val="10"/>
        <rFont val="Times New Roman"/>
        <family val="1"/>
      </rPr>
      <t xml:space="preserve">в том числе: </t>
    </r>
  </si>
  <si>
    <t>количество получателей мочеприемников</t>
  </si>
  <si>
    <t>количество получателей калоприемников</t>
  </si>
  <si>
    <t>количество получателей подгузников</t>
  </si>
  <si>
    <t xml:space="preserve">количество обеспечение инвалидов расширение Перечня технических вспомогательных средств </t>
  </si>
  <si>
    <t>количество получателей катетеров</t>
  </si>
  <si>
    <t>количество получателей - крем защитный</t>
  </si>
  <si>
    <t>количество получателей -очиститель для кожи</t>
  </si>
  <si>
    <t>количество получателей -нейтрализатор запаха</t>
  </si>
  <si>
    <t>количество получателей -впитывающие простыни (пеленки)</t>
  </si>
  <si>
    <t>количество получателей -кресло-стул с санитарным оснащением</t>
  </si>
  <si>
    <t>количество получателей -порошок-пудра абсорбирующий</t>
  </si>
  <si>
    <t>количество получателей -паста-герметик для защиты и выравнивания кожи вокруг стомы</t>
  </si>
  <si>
    <t>количество получателей -опорные откидные поручни для туалетных комнат</t>
  </si>
  <si>
    <t>количество получателей катетеров спина бифида</t>
  </si>
  <si>
    <t>Количество автомашины оказывающие услуги</t>
  </si>
  <si>
    <t>количество получателей услуг специалиста жестового языка</t>
  </si>
  <si>
    <r>
      <t>увеличение норм обеспечения инвалидов обязательными гигиеническими средствами,</t>
    </r>
    <r>
      <rPr>
        <i/>
        <sz val="10"/>
        <color indexed="8"/>
        <rFont val="Times New Roman"/>
        <family val="1"/>
      </rPr>
      <t xml:space="preserve"> в том числе: </t>
    </r>
  </si>
  <si>
    <t>мочеприемники (353 штуки в год)</t>
  </si>
  <si>
    <t>калоприемники (353 штуки в год)</t>
  </si>
  <si>
    <t>подгузники (250 штук в год)</t>
  </si>
  <si>
    <t>Катетер спина бифида (2190 шт в год)</t>
  </si>
  <si>
    <t>Компенсаторных средств:</t>
  </si>
  <si>
    <t>катетер (12 штук в год)</t>
  </si>
  <si>
    <t>крем защитный (12 штук в год)</t>
  </si>
  <si>
    <t>очиститель для кожи (12 штук в год)</t>
  </si>
  <si>
    <t>нейтрализатор запаха (12 штук в год)</t>
  </si>
  <si>
    <t>впитывающая простынь (пеленка) (365 штук в год)</t>
  </si>
  <si>
    <t>кресло-стул с санитарным оснащением (1 штука на 4 года)</t>
  </si>
  <si>
    <t>порошок-пудра абсорбирующий (12 штук в год)</t>
  </si>
  <si>
    <t>паста-герметик для защиты и выравнивания кожи вокруг стомы (12 штук в год)</t>
  </si>
  <si>
    <t>опорные откидные поручни для туалетных комнат (1 штука на 4 года)</t>
  </si>
  <si>
    <t>поручни для ванных комнат (1 штука на 4 года)</t>
  </si>
  <si>
    <t>говорящий смаоучитель брайлевского шрифта</t>
  </si>
  <si>
    <t>азбука разборная по Брайлю</t>
  </si>
  <si>
    <t>глюкометр с речевым выходом</t>
  </si>
  <si>
    <t>приспособление для надевания рубашек</t>
  </si>
  <si>
    <t>приспособление для надевания колгот</t>
  </si>
  <si>
    <t>приспособление для застегания пуговиц</t>
  </si>
  <si>
    <t>приспособление для надевания носков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</si>
  <si>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</si>
  <si>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</si>
  <si>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</si>
  <si>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</si>
  <si>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голосообразующий аппарат</t>
  </si>
  <si>
    <t xml:space="preserve">размещение государственного социального заказа на развитие служб "Инватакси" </t>
  </si>
  <si>
    <t>Оплата услуг специалистов жестового языка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</si>
  <si>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</si>
  <si>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Количество чел.на обеспечение прав и улудшение качества жизни инвалидов. Всего </t>
  </si>
  <si>
    <t>Сурдотехнические средства</t>
  </si>
  <si>
    <t>Тифлотехнические средства</t>
  </si>
  <si>
    <t>Протезно-ортопедические средства</t>
  </si>
  <si>
    <t>Специальные средства передвижения ( кресло-коляски)</t>
  </si>
  <si>
    <t>Санаторно-курортное лечение</t>
  </si>
  <si>
    <t>Кол.чел. (перевод индивидуальных помощников, оказывающих услуги по сопровождению, в занятое население)</t>
  </si>
  <si>
    <t>Всего человек, охваченных услугами</t>
  </si>
  <si>
    <t xml:space="preserve">Расходы на обеспечение прав и улудшение качества жизни инвалидов. Всего </t>
  </si>
  <si>
    <t>Оплата услуг в рамках гос.соц.заказа (перевод индивидуальных помощников, оказывающих услуги по сопровождению, в занятое население)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</si>
  <si>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</si>
  <si>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Обеспечение доступной транспортной среды для инвалидов </t>
  </si>
  <si>
    <t>размещение государственного социального заказа на развитие служб "Инватакси" МБ</t>
  </si>
  <si>
    <t>размещение государственного социального заказа на развитие служб "Инватакси" ОБ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</si>
  <si>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регистрации актов гражданского состояния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от 26 июля 2023 года  № 99- 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</si>
  <si>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Обеспечение инвалидов мерами социальной реабилитации согласно ИПР. Услугами по перевозке автомобильным транспортом, обеспечение обязательными гигиеническими средствами, обеспечение вспомогательными (компенсаторными) средствами, услугами специалистов жествого языка - 100%.                                        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</t>
  </si>
  <si>
    <t>Приложение №10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</si>
  <si>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801/251-020 Размещение государственного социального заказа в неправительственном секторе</t>
    </r>
  </si>
  <si>
    <t>Повышение эффективности предоставления услуг социально-уязвимым слоям населения; обеспечение прав и улучшение качества жизни инвалидов.Социальная защита населения в условиях полустационара и на дому неправительственным сектором, социальная защита жертв бытового насилия,жертв торговли людьми</t>
  </si>
  <si>
    <t xml:space="preserve">Предоставление специальных социальных услуг в условиях полустационара и на дому, жертвам бытового насилия, жертвам торговли людьми  в соответствии со стандартом ; оказание специальных социальных услуг с учетом индивидуальных потребностей получателей услуг, ориентированных на повышение уровня их личностного развития, социализации и интеграции; повышение качества и эффективности предоставляемых специальных социальных услуг.                              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</t>
  </si>
  <si>
    <t>Размещение государственного социального заказа в непровительственом секторе.Оплата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неправительственный сектор</t>
  </si>
  <si>
    <t>За счет субвенций из республиканского бюджета на социальную помощь и социальное обеспечение 047</t>
  </si>
  <si>
    <t>Итого расходы за счет средств республиканского бюджета 011</t>
  </si>
  <si>
    <t>Итого расходы за счет средств местного бюджета 015</t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</si>
  <si>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</t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</si>
  <si>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 xml:space="preserve">полустационара     </t>
    </r>
    <r>
      <rPr>
        <sz val="9"/>
        <rFont val="Times New Roman"/>
        <family val="1"/>
      </rPr>
      <t xml:space="preserve">            </t>
    </r>
  </si>
  <si>
    <t xml:space="preserve">                                                                                                                          чел.                                                   </t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</si>
  <si>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>надомного обслуживания</t>
    </r>
    <r>
      <rPr>
        <sz val="9"/>
        <rFont val="Times New Roman"/>
        <family val="1"/>
      </rPr>
      <t xml:space="preserve"> </t>
    </r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</si>
  <si>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 xml:space="preserve">жертвам бытового насилия </t>
    </r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</si>
  <si>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>жертвам торговли людьми</t>
    </r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</si>
  <si>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полустационара</t>
    </r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</si>
  <si>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на дому</t>
    </r>
  </si>
  <si>
    <t>Размещение госсоцзаказа в неправительственном секторе на оказание ССУ жертвам бытового насилия</t>
  </si>
  <si>
    <t>Размещение госсоцзаказа в неправительственном секторе на оказание ССУ жертвам торговли людьми</t>
  </si>
  <si>
    <t>Количество граждан досугового центра для лиц с повреждениями опорно-двигательного аппарата</t>
  </si>
  <si>
    <t>Количество граждан,  в центре социальной реабилитации для лиц с инвалидностью (дети)</t>
  </si>
  <si>
    <t xml:space="preserve">Количество граждан, охваченных специальными социальными услугами в неправительственном секторе жертвам бытового насилия </t>
  </si>
  <si>
    <t>Инватакси</t>
  </si>
  <si>
    <t>Размещение госсоцзаказа в неправительственном секторе на открытие досугового центра для лиц с повреждениями опорно-двигательного аппарата</t>
  </si>
  <si>
    <t>Размещение госсоцзаказа в неправительственном секторе на центр социальной реабилитации для лиц с инвалидностью (дети)</t>
  </si>
  <si>
    <r>
      <t xml:space="preserve">Размещение госсоцзаказа в неправительственном секторе на оказание ССУ </t>
    </r>
    <r>
      <rPr>
        <b/>
        <sz val="10"/>
        <color indexed="8"/>
        <rFont val="Times New Roman"/>
        <family val="1"/>
      </rPr>
      <t>инватакси</t>
    </r>
  </si>
  <si>
    <r>
      <rPr>
        <b/>
        <sz val="10"/>
        <rFont val="Times New Roman"/>
        <family val="1"/>
      </rPr>
      <t>Нормативная правовая основа бюджетной программы:СОЦИАЛЬНЫЙ КОДЕКС РЕСПУБЛИКИ КАЗАХСТАН Кодекс Республики Казахстан от 20 апреля 2023 года № 224-VII ЗРК. С</t>
    </r>
    <r>
      <rPr>
        <sz val="10"/>
        <rFont val="Times New Roman"/>
        <family val="1"/>
      </rPr>
      <t xml:space="preserve">татья 34 Бюджетного кодекса Республики Казахстан от 4 декабря 2008 года № 95-IV;"Об утверждении Правил предоставления услуг специалиста жестового языка для лиц с инвалидностью по слуху в соответствии с индивидуальной программой абилитации и реабилитации лица с инвалидностью" Приказ Заместителя Премьер-Министра - Министра труда и социальной защиты населения Республики Казахстан от 30 июня 2023 года № 286. Зарегистрирован в Министерстве юстиции Республики Казахстан 30 июня 2023 года № 32992. приказ и.о. Министра транспорта и коммуникаций РК от 1 ноября 2013 года №859 "Об утверждении Правил оказания услуг по перевозке инвалидов автомобильным транспортом"; Решение сессии Бурабайского районного маслихата №7С-32/1 от 26.12.2022г  "О районном бюджете на 2023-2025 годы".Постановление акимата Бурабайского района №а-2/78 от 14.02.2023г.Постановление акимата Бурабайского района №а-7/268 от 12.07.2023г.Постановление акимата Бурабайского района №а-9/364 от 29.09.2023г
</t>
    </r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</si>
  <si>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СОЦИАЛЬНЫЙ КОДЕКС РЕСПУБЛИКИ КАЗАХСТАН
Кодекс Республики Казахстан от 20 апреля 2023 года № 224-VII ЗРК. Статья34, 35 Бюджетного кодекса Республики Казахстан от 4 декабря 2008 года № 95-IV;  Решение сессии Бурабайского районного маслихата № 7С-32/1  от 26.12.2022 г  "О районном бюджете на 2023-2025 годы".Постановление акимата Бурабайского района №а-2/78 от 14.02.2023г.Постановление акимата Бурабайского района №а-9/364 от 29.09.2023г</t>
    </r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</si>
  <si>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регистрации актов гражданского состояния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от 04 октября 2023 года  № 110-п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</si>
  <si>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Обеспечение  инвалидов сурдотехническими, тифлотехническими, протезно-ортопедическими средствами, спец.средствами передвижения, санаторно-курортное лечение и  доступной транспортной средой для инвалидов. Средства перераспределены с 047 подпрограммы.Скорректирована сумма +16930,7 тыс.тенге.Скорректирована сумма по ОБ на + 8819,0 тыс.тенге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</si>
  <si>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04.10.2023 года  №110-п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</si>
  <si>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НПО.Средства перераспределены с 047 подпрограммы. Снята сумма экономии по ГЗ -9271,3 тыс.тенге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</si>
  <si>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30.12.2022года 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_____________Бексултанова Н.К.                                                                                                "___"______________ года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</si>
</sst>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3" fillId="0" borderId="0">
      <alignment horizontal="right" vertical="top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84" fontId="1" fillId="33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84" fontId="1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16" fillId="33" borderId="10" xfId="0" applyNumberFormat="1" applyFont="1" applyFill="1" applyBorder="1" applyAlignment="1">
      <alignment horizontal="center" vertical="center" wrapText="1"/>
    </xf>
    <xf numFmtId="184" fontId="17" fillId="33" borderId="10" xfId="0" applyNumberFormat="1" applyFont="1" applyFill="1" applyBorder="1" applyAlignment="1">
      <alignment horizontal="center" vertical="center" wrapText="1"/>
    </xf>
    <xf numFmtId="184" fontId="17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32" borderId="11" xfId="0" applyFont="1" applyFill="1" applyBorder="1" applyAlignment="1">
      <alignment vertical="top" wrapText="1"/>
    </xf>
    <xf numFmtId="0" fontId="6" fillId="0" borderId="13" xfId="0" applyFont="1" applyBorder="1" applyAlignment="1">
      <alignment horizontal="left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4" fontId="1" fillId="33" borderId="11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14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4" fillId="32" borderId="11" xfId="0" applyFont="1" applyFill="1" applyBorder="1" applyAlignment="1">
      <alignment vertical="top" wrapText="1"/>
    </xf>
    <xf numFmtId="184" fontId="1" fillId="0" borderId="0" xfId="0" applyNumberFormat="1" applyFont="1" applyAlignment="1">
      <alignment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4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zoomScalePageLayoutView="0" workbookViewId="0" topLeftCell="A44">
      <selection activeCell="J146" sqref="J1:K146"/>
    </sheetView>
  </sheetViews>
  <sheetFormatPr defaultColWidth="9.00390625" defaultRowHeight="12.75"/>
  <cols>
    <col min="1" max="1" width="28.75390625" style="1" customWidth="1"/>
    <col min="2" max="2" width="10.253906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3.75390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spans="2:7" ht="77.25" customHeight="1">
      <c r="B1" s="88" t="s">
        <v>152</v>
      </c>
      <c r="C1" s="88"/>
      <c r="D1" s="88"/>
      <c r="E1" s="88"/>
      <c r="F1" s="88"/>
      <c r="G1" s="88"/>
    </row>
    <row r="2" spans="1:7" ht="70.5" customHeight="1">
      <c r="A2" s="32"/>
      <c r="B2" s="88" t="s">
        <v>123</v>
      </c>
      <c r="C2" s="88"/>
      <c r="D2" s="88"/>
      <c r="E2" s="88"/>
      <c r="F2" s="88"/>
      <c r="G2" s="88"/>
    </row>
    <row r="3" spans="2:9" ht="59.25" customHeight="1">
      <c r="B3" s="88" t="s">
        <v>39</v>
      </c>
      <c r="C3" s="88"/>
      <c r="D3" s="88"/>
      <c r="E3" s="88"/>
      <c r="F3" s="88"/>
      <c r="G3" s="88"/>
      <c r="H3" s="57"/>
      <c r="I3" s="57"/>
    </row>
    <row r="4" spans="1:8" ht="127.5" customHeight="1">
      <c r="A4" s="32"/>
      <c r="B4" s="88" t="s">
        <v>156</v>
      </c>
      <c r="C4" s="88"/>
      <c r="D4" s="88"/>
      <c r="E4" s="88"/>
      <c r="F4" s="88"/>
      <c r="G4" s="88"/>
      <c r="H4" s="44"/>
    </row>
    <row r="5" spans="2:8" ht="18" customHeight="1">
      <c r="B5" s="30"/>
      <c r="C5" s="30"/>
      <c r="D5" s="30"/>
      <c r="E5" s="30"/>
      <c r="F5" s="89" t="s">
        <v>53</v>
      </c>
      <c r="G5" s="89"/>
      <c r="H5" s="44"/>
    </row>
    <row r="6" spans="1:10" ht="13.5" customHeight="1">
      <c r="A6" s="90" t="s">
        <v>9</v>
      </c>
      <c r="B6" s="91"/>
      <c r="C6" s="91"/>
      <c r="D6" s="91"/>
      <c r="E6" s="91"/>
      <c r="F6" s="91"/>
      <c r="G6" s="91"/>
      <c r="H6" s="44"/>
      <c r="I6" s="45"/>
      <c r="J6" s="45"/>
    </row>
    <row r="7" spans="1:10" ht="28.5" customHeight="1">
      <c r="A7" s="92" t="s">
        <v>34</v>
      </c>
      <c r="B7" s="93"/>
      <c r="C7" s="93"/>
      <c r="D7" s="93"/>
      <c r="E7" s="93"/>
      <c r="F7" s="93"/>
      <c r="G7" s="93"/>
      <c r="H7" s="44"/>
      <c r="I7" s="46"/>
      <c r="J7" s="46"/>
    </row>
    <row r="8" spans="1:10" ht="18" customHeight="1">
      <c r="A8" s="94" t="s">
        <v>10</v>
      </c>
      <c r="B8" s="94"/>
      <c r="C8" s="94"/>
      <c r="D8" s="94"/>
      <c r="E8" s="94"/>
      <c r="F8" s="94"/>
      <c r="G8" s="94"/>
      <c r="H8" s="44"/>
      <c r="J8" s="47"/>
    </row>
    <row r="9" spans="1:10" ht="12.75">
      <c r="A9" s="6"/>
      <c r="B9" s="90" t="s">
        <v>38</v>
      </c>
      <c r="C9" s="90"/>
      <c r="D9" s="90"/>
      <c r="E9" s="90"/>
      <c r="F9" s="6"/>
      <c r="G9" s="6"/>
      <c r="H9" s="44"/>
      <c r="J9" s="48"/>
    </row>
    <row r="10" ht="11.25" customHeight="1" hidden="1">
      <c r="A10" s="2"/>
    </row>
    <row r="11" spans="1:9" ht="28.5" customHeight="1">
      <c r="A11" s="96" t="s">
        <v>54</v>
      </c>
      <c r="B11" s="96"/>
      <c r="C11" s="96"/>
      <c r="D11" s="96"/>
      <c r="E11" s="96"/>
      <c r="F11" s="96"/>
      <c r="G11" s="96"/>
      <c r="H11" s="49"/>
      <c r="I11" s="49"/>
    </row>
    <row r="12" spans="1:9" ht="19.5" customHeight="1">
      <c r="A12" s="97" t="s">
        <v>30</v>
      </c>
      <c r="B12" s="97"/>
      <c r="C12" s="97"/>
      <c r="D12" s="97"/>
      <c r="E12" s="97"/>
      <c r="F12" s="97"/>
      <c r="G12" s="97"/>
      <c r="H12" s="9"/>
      <c r="I12" s="9"/>
    </row>
    <row r="13" spans="1:9" ht="145.5" customHeight="1">
      <c r="A13" s="98" t="s">
        <v>150</v>
      </c>
      <c r="B13" s="98"/>
      <c r="C13" s="98"/>
      <c r="D13" s="98"/>
      <c r="E13" s="98"/>
      <c r="F13" s="98"/>
      <c r="G13" s="98"/>
      <c r="H13" s="8"/>
      <c r="I13" s="8"/>
    </row>
    <row r="14" spans="1:9" ht="12.75">
      <c r="A14" s="8" t="s">
        <v>11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11" t="s">
        <v>4</v>
      </c>
      <c r="B15" s="9"/>
      <c r="C15" s="9"/>
      <c r="D15" s="17" t="s">
        <v>26</v>
      </c>
      <c r="E15" s="9"/>
      <c r="F15" s="9"/>
      <c r="G15" s="9"/>
      <c r="H15" s="9"/>
      <c r="I15" s="9"/>
    </row>
    <row r="16" spans="1:9" ht="34.5" customHeight="1">
      <c r="A16" s="10" t="s">
        <v>2</v>
      </c>
      <c r="B16" s="9"/>
      <c r="C16" s="9"/>
      <c r="D16" s="99" t="s">
        <v>25</v>
      </c>
      <c r="E16" s="99"/>
      <c r="F16" s="99"/>
      <c r="G16" s="99"/>
      <c r="H16" s="58"/>
      <c r="I16" s="9"/>
    </row>
    <row r="17" spans="1:9" ht="12.75">
      <c r="A17" s="10" t="s">
        <v>1</v>
      </c>
      <c r="B17" s="9"/>
      <c r="C17" s="9"/>
      <c r="D17" s="9" t="s">
        <v>27</v>
      </c>
      <c r="E17" s="9"/>
      <c r="F17" s="9"/>
      <c r="G17" s="9"/>
      <c r="H17" s="9"/>
      <c r="I17" s="9"/>
    </row>
    <row r="18" spans="1:9" ht="12.75">
      <c r="A18" s="10" t="s">
        <v>5</v>
      </c>
      <c r="B18" s="9"/>
      <c r="C18" s="9"/>
      <c r="D18" s="1" t="s">
        <v>3</v>
      </c>
      <c r="E18" s="9"/>
      <c r="F18" s="9"/>
      <c r="G18" s="9"/>
      <c r="H18" s="9"/>
      <c r="I18" s="9"/>
    </row>
    <row r="19" spans="1:9" ht="30.75" customHeight="1">
      <c r="A19" s="23" t="s">
        <v>16</v>
      </c>
      <c r="B19" s="98" t="s">
        <v>55</v>
      </c>
      <c r="C19" s="98"/>
      <c r="D19" s="98"/>
      <c r="E19" s="98"/>
      <c r="F19" s="98"/>
      <c r="G19" s="98"/>
      <c r="H19" s="50"/>
      <c r="I19" s="50"/>
    </row>
    <row r="20" spans="1:9" ht="103.5" customHeight="1">
      <c r="A20" s="24" t="s">
        <v>29</v>
      </c>
      <c r="B20" s="107" t="s">
        <v>124</v>
      </c>
      <c r="C20" s="107"/>
      <c r="D20" s="107"/>
      <c r="E20" s="107"/>
      <c r="F20" s="107"/>
      <c r="G20" s="107"/>
      <c r="H20" s="51"/>
      <c r="I20" s="51"/>
    </row>
    <row r="21" spans="1:9" ht="48.75" customHeight="1">
      <c r="A21" s="24" t="s">
        <v>24</v>
      </c>
      <c r="B21" s="98" t="s">
        <v>56</v>
      </c>
      <c r="C21" s="98"/>
      <c r="D21" s="98"/>
      <c r="E21" s="98"/>
      <c r="F21" s="98"/>
      <c r="G21" s="98"/>
      <c r="H21" s="31"/>
      <c r="I21" s="31"/>
    </row>
    <row r="22" ht="1.5" customHeight="1">
      <c r="A22" s="7"/>
    </row>
    <row r="23" spans="1:7" ht="15.75" customHeight="1">
      <c r="A23" s="108" t="s">
        <v>12</v>
      </c>
      <c r="B23" s="108"/>
      <c r="C23" s="108"/>
      <c r="D23" s="108"/>
      <c r="E23" s="108"/>
      <c r="F23" s="108"/>
      <c r="G23" s="108"/>
    </row>
    <row r="24" spans="1:7" ht="12.75" hidden="1">
      <c r="A24" s="18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7</v>
      </c>
    </row>
    <row r="25" spans="1:7" ht="21" customHeight="1">
      <c r="A25" s="105" t="s">
        <v>13</v>
      </c>
      <c r="B25" s="95" t="s">
        <v>6</v>
      </c>
      <c r="C25" s="3" t="s">
        <v>22</v>
      </c>
      <c r="D25" s="3" t="s">
        <v>23</v>
      </c>
      <c r="E25" s="95" t="s">
        <v>0</v>
      </c>
      <c r="F25" s="95"/>
      <c r="G25" s="95"/>
    </row>
    <row r="26" spans="1:7" ht="12" customHeight="1">
      <c r="A26" s="106"/>
      <c r="B26" s="95"/>
      <c r="C26" s="4" t="s">
        <v>31</v>
      </c>
      <c r="D26" s="4" t="s">
        <v>33</v>
      </c>
      <c r="E26" s="4" t="s">
        <v>35</v>
      </c>
      <c r="F26" s="4" t="s">
        <v>42</v>
      </c>
      <c r="G26" s="63" t="s">
        <v>37</v>
      </c>
    </row>
    <row r="27" spans="1:7" ht="48" customHeight="1" hidden="1">
      <c r="A27" s="33" t="s">
        <v>57</v>
      </c>
      <c r="B27" s="3" t="s">
        <v>8</v>
      </c>
      <c r="C27" s="52"/>
      <c r="D27" s="52"/>
      <c r="E27" s="52"/>
      <c r="F27" s="52"/>
      <c r="G27" s="52"/>
    </row>
    <row r="28" spans="1:7" ht="27.75" customHeight="1">
      <c r="A28" s="33" t="s">
        <v>58</v>
      </c>
      <c r="B28" s="3" t="s">
        <v>8</v>
      </c>
      <c r="C28" s="52">
        <f>C91</f>
        <v>28075.2</v>
      </c>
      <c r="D28" s="52">
        <f>D91</f>
        <v>26370</v>
      </c>
      <c r="E28" s="52">
        <f>E91</f>
        <v>690</v>
      </c>
      <c r="F28" s="52">
        <f>F91</f>
        <v>0</v>
      </c>
      <c r="G28" s="52">
        <f>G91</f>
        <v>0</v>
      </c>
    </row>
    <row r="29" spans="1:7" ht="25.5" customHeight="1">
      <c r="A29" s="33" t="s">
        <v>59</v>
      </c>
      <c r="B29" s="3" t="s">
        <v>8</v>
      </c>
      <c r="C29" s="59">
        <f>C143+C157</f>
        <v>3400</v>
      </c>
      <c r="D29" s="59">
        <f>D143+D157</f>
        <v>46320.7</v>
      </c>
      <c r="E29" s="59">
        <f>E143+E157</f>
        <v>119894.7</v>
      </c>
      <c r="F29" s="59">
        <f>F143+F157</f>
        <v>0</v>
      </c>
      <c r="G29" s="59">
        <f>G143+G157</f>
        <v>0</v>
      </c>
    </row>
    <row r="30" spans="1:7" ht="25.5">
      <c r="A30" s="33" t="s">
        <v>60</v>
      </c>
      <c r="B30" s="3" t="s">
        <v>8</v>
      </c>
      <c r="C30" s="59">
        <f>C156</f>
        <v>10220</v>
      </c>
      <c r="D30" s="59">
        <f>D156</f>
        <v>13590</v>
      </c>
      <c r="E30" s="59">
        <f>E156</f>
        <v>14405</v>
      </c>
      <c r="F30" s="59">
        <f>F156</f>
        <v>15270</v>
      </c>
      <c r="G30" s="59">
        <f>G156</f>
        <v>16186</v>
      </c>
    </row>
    <row r="31" spans="1:7" ht="36.75" customHeight="1">
      <c r="A31" s="16" t="s">
        <v>32</v>
      </c>
      <c r="B31" s="34" t="s">
        <v>8</v>
      </c>
      <c r="C31" s="13">
        <f>C28+C29+C30</f>
        <v>41695.2</v>
      </c>
      <c r="D31" s="13">
        <f>D28+D29+D30</f>
        <v>86280.7</v>
      </c>
      <c r="E31" s="13">
        <f>E28+E29+E30+E27</f>
        <v>134989.7</v>
      </c>
      <c r="F31" s="13">
        <f>F28+F29+F30</f>
        <v>15270</v>
      </c>
      <c r="G31" s="13">
        <f>G28+G29+G30</f>
        <v>16186</v>
      </c>
    </row>
    <row r="32" spans="1:7" ht="31.5" customHeight="1">
      <c r="A32" s="14" t="s">
        <v>21</v>
      </c>
      <c r="B32" s="29"/>
      <c r="C32" s="35"/>
      <c r="D32" s="54"/>
      <c r="E32" s="29"/>
      <c r="F32" s="29"/>
      <c r="G32" s="29"/>
    </row>
    <row r="33" spans="1:7" ht="17.25" customHeight="1">
      <c r="A33" s="36" t="s">
        <v>15</v>
      </c>
      <c r="B33" s="29"/>
      <c r="C33" s="35"/>
      <c r="D33" s="54"/>
      <c r="E33" s="29"/>
      <c r="F33" s="29"/>
      <c r="G33" s="29"/>
    </row>
    <row r="34" spans="1:7" ht="30" customHeight="1">
      <c r="A34" s="25" t="s">
        <v>17</v>
      </c>
      <c r="B34" s="109" t="s">
        <v>25</v>
      </c>
      <c r="C34" s="109"/>
      <c r="D34" s="109"/>
      <c r="E34" s="109"/>
      <c r="F34" s="109"/>
      <c r="G34" s="109"/>
    </row>
    <row r="35" spans="1:7" ht="15.75" customHeight="1">
      <c r="A35" s="25" t="s">
        <v>18</v>
      </c>
      <c r="B35" s="26" t="s">
        <v>3</v>
      </c>
      <c r="C35" s="37"/>
      <c r="D35" s="55"/>
      <c r="E35" s="38"/>
      <c r="F35" s="38"/>
      <c r="G35" s="38"/>
    </row>
    <row r="36" spans="1:7" ht="44.25" customHeight="1">
      <c r="A36" s="27" t="s">
        <v>19</v>
      </c>
      <c r="B36" s="98" t="s">
        <v>56</v>
      </c>
      <c r="C36" s="98"/>
      <c r="D36" s="98"/>
      <c r="E36" s="98"/>
      <c r="F36" s="98"/>
      <c r="G36" s="98"/>
    </row>
    <row r="37" spans="1:7" ht="12" customHeight="1">
      <c r="A37" s="39"/>
      <c r="B37" s="29"/>
      <c r="C37" s="35"/>
      <c r="D37" s="54"/>
      <c r="E37" s="29"/>
      <c r="F37" s="29"/>
      <c r="G37" s="29"/>
    </row>
    <row r="38" spans="1:7" ht="31.5" customHeight="1">
      <c r="A38" s="100" t="s">
        <v>7</v>
      </c>
      <c r="B38" s="100" t="s">
        <v>6</v>
      </c>
      <c r="C38" s="3" t="s">
        <v>22</v>
      </c>
      <c r="D38" s="3" t="s">
        <v>23</v>
      </c>
      <c r="E38" s="102" t="s">
        <v>0</v>
      </c>
      <c r="F38" s="103"/>
      <c r="G38" s="104"/>
    </row>
    <row r="39" spans="1:7" ht="31.5" customHeight="1">
      <c r="A39" s="101"/>
      <c r="B39" s="101"/>
      <c r="C39" s="4" t="s">
        <v>31</v>
      </c>
      <c r="D39" s="4" t="s">
        <v>33</v>
      </c>
      <c r="E39" s="4" t="s">
        <v>35</v>
      </c>
      <c r="F39" s="4" t="s">
        <v>42</v>
      </c>
      <c r="G39" s="4" t="s">
        <v>43</v>
      </c>
    </row>
    <row r="40" spans="1:7" ht="48.75" customHeight="1">
      <c r="A40" s="60" t="s">
        <v>61</v>
      </c>
      <c r="B40" s="4" t="s">
        <v>20</v>
      </c>
      <c r="C40" s="42">
        <f>C41+C42+C43</f>
        <v>172</v>
      </c>
      <c r="D40" s="42">
        <f>D41+D42+D43</f>
        <v>179</v>
      </c>
      <c r="E40" s="42">
        <f>E41+E42+E43</f>
        <v>0</v>
      </c>
      <c r="F40" s="42">
        <f>F41+F42+F43</f>
        <v>0</v>
      </c>
      <c r="G40" s="42">
        <f>G41+G42+G43</f>
        <v>0</v>
      </c>
    </row>
    <row r="41" spans="1:7" ht="31.5" customHeight="1">
      <c r="A41" s="61" t="s">
        <v>62</v>
      </c>
      <c r="B41" s="4" t="s">
        <v>20</v>
      </c>
      <c r="C41" s="62">
        <v>7</v>
      </c>
      <c r="D41" s="62">
        <v>11</v>
      </c>
      <c r="E41" s="62"/>
      <c r="F41" s="63"/>
      <c r="G41" s="63"/>
    </row>
    <row r="42" spans="1:7" ht="31.5" customHeight="1">
      <c r="A42" s="61" t="s">
        <v>63</v>
      </c>
      <c r="B42" s="4" t="s">
        <v>20</v>
      </c>
      <c r="C42" s="62">
        <v>10</v>
      </c>
      <c r="D42" s="62">
        <v>18</v>
      </c>
      <c r="E42" s="62"/>
      <c r="F42" s="63"/>
      <c r="G42" s="63"/>
    </row>
    <row r="43" spans="1:7" ht="31.5" customHeight="1">
      <c r="A43" s="61" t="s">
        <v>64</v>
      </c>
      <c r="B43" s="4" t="s">
        <v>20</v>
      </c>
      <c r="C43" s="62">
        <v>155</v>
      </c>
      <c r="D43" s="62">
        <v>150</v>
      </c>
      <c r="E43" s="62"/>
      <c r="F43" s="63"/>
      <c r="G43" s="63"/>
    </row>
    <row r="44" spans="1:7" ht="51">
      <c r="A44" s="5" t="s">
        <v>65</v>
      </c>
      <c r="B44" s="4" t="s">
        <v>20</v>
      </c>
      <c r="C44" s="42">
        <v>170</v>
      </c>
      <c r="D44" s="42">
        <v>107</v>
      </c>
      <c r="E44" s="42"/>
      <c r="F44" s="42"/>
      <c r="G44" s="42"/>
    </row>
    <row r="45" spans="1:7" ht="31.5" customHeight="1" hidden="1">
      <c r="A45" s="61" t="s">
        <v>66</v>
      </c>
      <c r="B45" s="4" t="s">
        <v>20</v>
      </c>
      <c r="C45" s="64"/>
      <c r="D45" s="64"/>
      <c r="E45" s="64"/>
      <c r="F45" s="63"/>
      <c r="G45" s="63"/>
    </row>
    <row r="46" spans="1:7" ht="31.5" customHeight="1" hidden="1">
      <c r="A46" s="61" t="s">
        <v>67</v>
      </c>
      <c r="B46" s="4" t="s">
        <v>20</v>
      </c>
      <c r="C46" s="64"/>
      <c r="D46" s="64"/>
      <c r="E46" s="64"/>
      <c r="F46" s="63"/>
      <c r="G46" s="63"/>
    </row>
    <row r="47" spans="1:7" ht="31.5" customHeight="1" hidden="1">
      <c r="A47" s="61" t="s">
        <v>68</v>
      </c>
      <c r="B47" s="4" t="s">
        <v>20</v>
      </c>
      <c r="C47" s="64"/>
      <c r="D47" s="64"/>
      <c r="E47" s="64"/>
      <c r="F47" s="63"/>
      <c r="G47" s="63"/>
    </row>
    <row r="48" spans="1:7" ht="31.5" customHeight="1" hidden="1">
      <c r="A48" s="61" t="s">
        <v>69</v>
      </c>
      <c r="B48" s="4" t="s">
        <v>20</v>
      </c>
      <c r="C48" s="64"/>
      <c r="D48" s="64"/>
      <c r="E48" s="64"/>
      <c r="F48" s="63"/>
      <c r="G48" s="63"/>
    </row>
    <row r="49" spans="1:7" ht="31.5" customHeight="1" hidden="1">
      <c r="A49" s="61" t="s">
        <v>70</v>
      </c>
      <c r="B49" s="4" t="s">
        <v>20</v>
      </c>
      <c r="C49" s="64"/>
      <c r="D49" s="64"/>
      <c r="E49" s="64"/>
      <c r="F49" s="63"/>
      <c r="G49" s="63"/>
    </row>
    <row r="50" spans="1:7" ht="31.5" customHeight="1" hidden="1">
      <c r="A50" s="61" t="s">
        <v>71</v>
      </c>
      <c r="B50" s="4" t="s">
        <v>20</v>
      </c>
      <c r="C50" s="64"/>
      <c r="D50" s="64"/>
      <c r="E50" s="64"/>
      <c r="F50" s="63"/>
      <c r="G50" s="63"/>
    </row>
    <row r="51" spans="1:7" ht="31.5" customHeight="1" hidden="1">
      <c r="A51" s="61" t="s">
        <v>72</v>
      </c>
      <c r="B51" s="4" t="s">
        <v>20</v>
      </c>
      <c r="C51" s="64"/>
      <c r="D51" s="64"/>
      <c r="E51" s="64"/>
      <c r="F51" s="63"/>
      <c r="G51" s="63"/>
    </row>
    <row r="52" spans="1:7" ht="31.5" customHeight="1" hidden="1">
      <c r="A52" s="61" t="s">
        <v>73</v>
      </c>
      <c r="B52" s="4" t="s">
        <v>20</v>
      </c>
      <c r="C52" s="64"/>
      <c r="D52" s="64"/>
      <c r="E52" s="64"/>
      <c r="F52" s="63"/>
      <c r="G52" s="63"/>
    </row>
    <row r="53" spans="1:7" ht="31.5" customHeight="1" hidden="1">
      <c r="A53" s="61" t="s">
        <v>74</v>
      </c>
      <c r="B53" s="4" t="s">
        <v>20</v>
      </c>
      <c r="C53" s="64"/>
      <c r="D53" s="64"/>
      <c r="E53" s="64"/>
      <c r="F53" s="63"/>
      <c r="G53" s="63"/>
    </row>
    <row r="54" spans="1:7" ht="31.5" customHeight="1">
      <c r="A54" s="5" t="s">
        <v>75</v>
      </c>
      <c r="B54" s="4" t="s">
        <v>20</v>
      </c>
      <c r="C54" s="64">
        <v>1</v>
      </c>
      <c r="D54" s="64">
        <v>2</v>
      </c>
      <c r="E54" s="64">
        <v>1</v>
      </c>
      <c r="F54" s="63"/>
      <c r="G54" s="63"/>
    </row>
    <row r="55" spans="1:7" ht="31.5" customHeight="1" hidden="1">
      <c r="A55" s="65" t="s">
        <v>76</v>
      </c>
      <c r="B55" s="66" t="s">
        <v>52</v>
      </c>
      <c r="C55" s="64"/>
      <c r="D55" s="64"/>
      <c r="E55" s="64"/>
      <c r="F55" s="63"/>
      <c r="G55" s="63"/>
    </row>
    <row r="56" spans="1:7" ht="31.5" customHeight="1">
      <c r="A56" s="5" t="s">
        <v>77</v>
      </c>
      <c r="B56" s="4" t="s">
        <v>20</v>
      </c>
      <c r="C56" s="64">
        <v>26</v>
      </c>
      <c r="D56" s="64">
        <v>32</v>
      </c>
      <c r="E56" s="64"/>
      <c r="F56" s="63"/>
      <c r="G56" s="63"/>
    </row>
    <row r="57" spans="1:7" ht="31.5" customHeight="1" hidden="1">
      <c r="A57" s="5"/>
      <c r="B57" s="4"/>
      <c r="C57" s="42"/>
      <c r="D57" s="42"/>
      <c r="E57" s="42"/>
      <c r="F57" s="63"/>
      <c r="G57" s="63"/>
    </row>
    <row r="58" spans="1:7" ht="10.5" customHeight="1">
      <c r="A58" s="20"/>
      <c r="B58" s="21"/>
      <c r="C58" s="22"/>
      <c r="D58" s="22"/>
      <c r="E58" s="22"/>
      <c r="F58" s="22"/>
      <c r="G58" s="22"/>
    </row>
    <row r="59" spans="1:7" ht="31.5" customHeight="1">
      <c r="A59" s="105" t="s">
        <v>14</v>
      </c>
      <c r="B59" s="100" t="s">
        <v>6</v>
      </c>
      <c r="C59" s="18" t="s">
        <v>22</v>
      </c>
      <c r="D59" s="18" t="s">
        <v>23</v>
      </c>
      <c r="E59" s="102" t="s">
        <v>0</v>
      </c>
      <c r="F59" s="103"/>
      <c r="G59" s="104"/>
    </row>
    <row r="60" spans="1:7" ht="31.5" customHeight="1">
      <c r="A60" s="106"/>
      <c r="B60" s="101"/>
      <c r="C60" s="4" t="s">
        <v>31</v>
      </c>
      <c r="D60" s="4" t="s">
        <v>33</v>
      </c>
      <c r="E60" s="4" t="s">
        <v>35</v>
      </c>
      <c r="F60" s="4" t="s">
        <v>42</v>
      </c>
      <c r="G60" s="4" t="s">
        <v>43</v>
      </c>
    </row>
    <row r="61" spans="1:7" ht="53.25" customHeight="1">
      <c r="A61" s="5" t="s">
        <v>78</v>
      </c>
      <c r="B61" s="3" t="s">
        <v>8</v>
      </c>
      <c r="C61" s="67">
        <f>C62+C63+C64</f>
        <v>16411.2</v>
      </c>
      <c r="D61" s="67">
        <f>D62+D63+D64+D65</f>
        <v>20068</v>
      </c>
      <c r="E61" s="67">
        <f>E62+E63+E64+E65</f>
        <v>690</v>
      </c>
      <c r="F61" s="67">
        <f>F62+F63+F64</f>
        <v>0</v>
      </c>
      <c r="G61" s="67">
        <f>G62+G63+G64</f>
        <v>0</v>
      </c>
    </row>
    <row r="62" spans="1:7" ht="31.5" customHeight="1">
      <c r="A62" s="61" t="s">
        <v>79</v>
      </c>
      <c r="B62" s="3" t="s">
        <v>8</v>
      </c>
      <c r="C62" s="68">
        <v>1404.2</v>
      </c>
      <c r="D62" s="69">
        <v>1835</v>
      </c>
      <c r="E62" s="69"/>
      <c r="F62" s="12"/>
      <c r="G62" s="12"/>
    </row>
    <row r="63" spans="1:7" ht="31.5" customHeight="1">
      <c r="A63" s="61" t="s">
        <v>80</v>
      </c>
      <c r="B63" s="3" t="s">
        <v>8</v>
      </c>
      <c r="C63" s="68">
        <v>4282</v>
      </c>
      <c r="D63" s="69">
        <v>3604</v>
      </c>
      <c r="E63" s="69"/>
      <c r="F63" s="12"/>
      <c r="G63" s="12"/>
    </row>
    <row r="64" spans="1:7" ht="31.5" customHeight="1">
      <c r="A64" s="61" t="s">
        <v>81</v>
      </c>
      <c r="B64" s="3" t="s">
        <v>8</v>
      </c>
      <c r="C64" s="68">
        <v>10725</v>
      </c>
      <c r="D64" s="69">
        <v>8000</v>
      </c>
      <c r="E64" s="69"/>
      <c r="F64" s="12"/>
      <c r="G64" s="12"/>
    </row>
    <row r="65" spans="1:7" ht="31.5" customHeight="1">
      <c r="A65" s="5" t="s">
        <v>82</v>
      </c>
      <c r="B65" s="3" t="s">
        <v>8</v>
      </c>
      <c r="C65" s="12">
        <v>6254</v>
      </c>
      <c r="D65" s="12">
        <v>6629</v>
      </c>
      <c r="E65" s="12">
        <f>1358-668</f>
        <v>690</v>
      </c>
      <c r="F65" s="12"/>
      <c r="G65" s="12"/>
    </row>
    <row r="66" spans="1:7" ht="31.5" customHeight="1">
      <c r="A66" s="70" t="s">
        <v>83</v>
      </c>
      <c r="B66" s="34" t="s">
        <v>8</v>
      </c>
      <c r="C66" s="71">
        <v>248</v>
      </c>
      <c r="D66" s="71">
        <v>320</v>
      </c>
      <c r="E66" s="71"/>
      <c r="F66" s="71">
        <f>F67+F68+F69+F70+F71+F72+F73+F74+F75+F76+F77+F78+F79+F80+F81+F82+F83+F84+F85+F86+F87+F88</f>
        <v>0</v>
      </c>
      <c r="G66" s="71">
        <f>G67+G68+G69+G70+G71+G72+G73+G74+G75+G76+G77+G78+G79+G80+G81+G82+G83+G84+G85+G86+G87+G88</f>
        <v>0</v>
      </c>
    </row>
    <row r="67" spans="1:7" ht="31.5" customHeight="1" hidden="1">
      <c r="A67" s="61" t="s">
        <v>84</v>
      </c>
      <c r="B67" s="3" t="s">
        <v>8</v>
      </c>
      <c r="C67" s="72"/>
      <c r="D67" s="73"/>
      <c r="E67" s="69"/>
      <c r="F67" s="12"/>
      <c r="G67" s="12"/>
    </row>
    <row r="68" spans="1:7" ht="31.5" customHeight="1" hidden="1">
      <c r="A68" s="61" t="s">
        <v>85</v>
      </c>
      <c r="B68" s="3" t="s">
        <v>8</v>
      </c>
      <c r="C68" s="72"/>
      <c r="D68" s="73"/>
      <c r="E68" s="69"/>
      <c r="F68" s="12"/>
      <c r="G68" s="12"/>
    </row>
    <row r="69" spans="1:7" ht="31.5" customHeight="1" hidden="1">
      <c r="A69" s="61" t="s">
        <v>86</v>
      </c>
      <c r="B69" s="3" t="s">
        <v>8</v>
      </c>
      <c r="C69" s="72"/>
      <c r="D69" s="73"/>
      <c r="E69" s="69"/>
      <c r="F69" s="12"/>
      <c r="G69" s="12"/>
    </row>
    <row r="70" spans="1:7" ht="31.5" customHeight="1" hidden="1">
      <c r="A70" s="61" t="s">
        <v>87</v>
      </c>
      <c r="B70" s="3" t="s">
        <v>8</v>
      </c>
      <c r="C70" s="72"/>
      <c r="D70" s="73"/>
      <c r="E70" s="69"/>
      <c r="F70" s="12"/>
      <c r="G70" s="12"/>
    </row>
    <row r="71" spans="1:7" ht="31.5" customHeight="1" hidden="1">
      <c r="A71" s="61" t="s">
        <v>88</v>
      </c>
      <c r="B71" s="3" t="s">
        <v>8</v>
      </c>
      <c r="C71" s="72"/>
      <c r="D71" s="73"/>
      <c r="E71" s="69"/>
      <c r="F71" s="12"/>
      <c r="G71" s="12"/>
    </row>
    <row r="72" spans="1:7" ht="31.5" customHeight="1" hidden="1">
      <c r="A72" s="61" t="s">
        <v>89</v>
      </c>
      <c r="B72" s="3" t="s">
        <v>8</v>
      </c>
      <c r="C72" s="72"/>
      <c r="D72" s="73"/>
      <c r="E72" s="69"/>
      <c r="F72" s="12"/>
      <c r="G72" s="12"/>
    </row>
    <row r="73" spans="1:7" ht="31.5" customHeight="1" hidden="1">
      <c r="A73" s="61" t="s">
        <v>90</v>
      </c>
      <c r="B73" s="3" t="s">
        <v>8</v>
      </c>
      <c r="C73" s="72"/>
      <c r="D73" s="73"/>
      <c r="E73" s="69"/>
      <c r="F73" s="12"/>
      <c r="G73" s="12"/>
    </row>
    <row r="74" spans="1:7" ht="31.5" customHeight="1" hidden="1">
      <c r="A74" s="61" t="s">
        <v>91</v>
      </c>
      <c r="B74" s="3" t="s">
        <v>8</v>
      </c>
      <c r="C74" s="72"/>
      <c r="D74" s="73"/>
      <c r="E74" s="69"/>
      <c r="F74" s="12"/>
      <c r="G74" s="12"/>
    </row>
    <row r="75" spans="1:7" ht="31.5" customHeight="1" hidden="1">
      <c r="A75" s="61" t="s">
        <v>92</v>
      </c>
      <c r="B75" s="3" t="s">
        <v>8</v>
      </c>
      <c r="C75" s="72"/>
      <c r="D75" s="73"/>
      <c r="E75" s="69"/>
      <c r="F75" s="12"/>
      <c r="G75" s="12"/>
    </row>
    <row r="76" spans="1:7" ht="31.5" customHeight="1" hidden="1">
      <c r="A76" s="61" t="s">
        <v>93</v>
      </c>
      <c r="B76" s="3" t="s">
        <v>8</v>
      </c>
      <c r="C76" s="59"/>
      <c r="D76" s="74"/>
      <c r="E76" s="69"/>
      <c r="F76" s="12"/>
      <c r="G76" s="12"/>
    </row>
    <row r="77" spans="1:7" ht="31.5" customHeight="1" hidden="1">
      <c r="A77" s="61" t="s">
        <v>94</v>
      </c>
      <c r="B77" s="3" t="s">
        <v>8</v>
      </c>
      <c r="C77" s="59"/>
      <c r="D77" s="74"/>
      <c r="E77" s="69"/>
      <c r="F77" s="12"/>
      <c r="G77" s="12"/>
    </row>
    <row r="78" spans="1:7" ht="31.5" customHeight="1" hidden="1">
      <c r="A78" s="61" t="s">
        <v>95</v>
      </c>
      <c r="B78" s="3" t="s">
        <v>8</v>
      </c>
      <c r="C78" s="59"/>
      <c r="D78" s="74"/>
      <c r="E78" s="69"/>
      <c r="F78" s="12"/>
      <c r="G78" s="12"/>
    </row>
    <row r="79" spans="1:7" ht="31.5" customHeight="1" hidden="1">
      <c r="A79" s="61" t="s">
        <v>96</v>
      </c>
      <c r="B79" s="3" t="s">
        <v>8</v>
      </c>
      <c r="C79" s="59"/>
      <c r="D79" s="74"/>
      <c r="E79" s="69"/>
      <c r="F79" s="12"/>
      <c r="G79" s="12"/>
    </row>
    <row r="80" spans="1:7" ht="31.5" customHeight="1" hidden="1">
      <c r="A80" s="61" t="s">
        <v>97</v>
      </c>
      <c r="B80" s="3" t="s">
        <v>8</v>
      </c>
      <c r="C80" s="59"/>
      <c r="D80" s="74"/>
      <c r="E80" s="69"/>
      <c r="F80" s="12"/>
      <c r="G80" s="12"/>
    </row>
    <row r="81" spans="1:7" ht="31.5" customHeight="1" hidden="1">
      <c r="A81" s="61" t="s">
        <v>98</v>
      </c>
      <c r="B81" s="3" t="s">
        <v>8</v>
      </c>
      <c r="C81" s="59"/>
      <c r="D81" s="74"/>
      <c r="E81" s="69"/>
      <c r="F81" s="12"/>
      <c r="G81" s="12"/>
    </row>
    <row r="82" spans="1:7" ht="31.5" customHeight="1" hidden="1">
      <c r="A82" s="61" t="s">
        <v>99</v>
      </c>
      <c r="B82" s="3" t="s">
        <v>8</v>
      </c>
      <c r="C82" s="59"/>
      <c r="D82" s="74"/>
      <c r="E82" s="69"/>
      <c r="F82" s="12"/>
      <c r="G82" s="12"/>
    </row>
    <row r="83" spans="1:7" ht="31.5" customHeight="1" hidden="1">
      <c r="A83" s="61" t="s">
        <v>100</v>
      </c>
      <c r="B83" s="3" t="s">
        <v>8</v>
      </c>
      <c r="C83" s="59"/>
      <c r="D83" s="74"/>
      <c r="E83" s="69"/>
      <c r="F83" s="12"/>
      <c r="G83" s="12"/>
    </row>
    <row r="84" spans="1:7" ht="31.5" customHeight="1" hidden="1">
      <c r="A84" s="61" t="s">
        <v>101</v>
      </c>
      <c r="B84" s="3" t="s">
        <v>8</v>
      </c>
      <c r="C84" s="59"/>
      <c r="D84" s="74"/>
      <c r="E84" s="69"/>
      <c r="F84" s="12"/>
      <c r="G84" s="12"/>
    </row>
    <row r="85" spans="1:7" ht="31.5" customHeight="1" hidden="1">
      <c r="A85" s="61" t="s">
        <v>102</v>
      </c>
      <c r="B85" s="3" t="s">
        <v>8</v>
      </c>
      <c r="C85" s="59"/>
      <c r="D85" s="74"/>
      <c r="E85" s="69"/>
      <c r="F85" s="12"/>
      <c r="G85" s="12"/>
    </row>
    <row r="86" spans="1:7" ht="31.5" customHeight="1" hidden="1">
      <c r="A86" s="61" t="s">
        <v>103</v>
      </c>
      <c r="B86" s="3" t="s">
        <v>8</v>
      </c>
      <c r="C86" s="59"/>
      <c r="D86" s="74"/>
      <c r="E86" s="69"/>
      <c r="F86" s="12"/>
      <c r="G86" s="12"/>
    </row>
    <row r="87" spans="1:7" ht="31.5" customHeight="1" hidden="1">
      <c r="A87" s="61" t="s">
        <v>104</v>
      </c>
      <c r="B87" s="3" t="s">
        <v>8</v>
      </c>
      <c r="C87" s="59"/>
      <c r="D87" s="74"/>
      <c r="E87" s="69"/>
      <c r="F87" s="12"/>
      <c r="G87" s="12"/>
    </row>
    <row r="88" spans="1:7" ht="31.5" customHeight="1" hidden="1">
      <c r="A88" s="61" t="s">
        <v>105</v>
      </c>
      <c r="B88" s="3" t="s">
        <v>8</v>
      </c>
      <c r="C88" s="59"/>
      <c r="D88" s="74"/>
      <c r="E88" s="69"/>
      <c r="F88" s="12"/>
      <c r="G88" s="12"/>
    </row>
    <row r="89" spans="1:7" ht="31.5" customHeight="1" hidden="1">
      <c r="A89" s="5" t="s">
        <v>106</v>
      </c>
      <c r="B89" s="3" t="s">
        <v>8</v>
      </c>
      <c r="C89" s="12">
        <v>0</v>
      </c>
      <c r="D89" s="12">
        <v>0</v>
      </c>
      <c r="E89" s="12"/>
      <c r="F89" s="12"/>
      <c r="G89" s="12"/>
    </row>
    <row r="90" spans="1:7" ht="31.5" customHeight="1">
      <c r="A90" s="5" t="s">
        <v>107</v>
      </c>
      <c r="B90" s="3" t="s">
        <v>8</v>
      </c>
      <c r="C90" s="12">
        <v>5162</v>
      </c>
      <c r="D90" s="12">
        <v>5982</v>
      </c>
      <c r="E90" s="12"/>
      <c r="F90" s="12"/>
      <c r="G90" s="12"/>
    </row>
    <row r="91" spans="1:7" ht="57.75" customHeight="1">
      <c r="A91" s="16" t="s">
        <v>41</v>
      </c>
      <c r="B91" s="34" t="s">
        <v>8</v>
      </c>
      <c r="C91" s="13">
        <f>C61+C66+C89+C90+C65</f>
        <v>28075.2</v>
      </c>
      <c r="D91" s="13">
        <f>D61+D66+D90</f>
        <v>26370</v>
      </c>
      <c r="E91" s="13">
        <f>E61+E66+E90</f>
        <v>690</v>
      </c>
      <c r="F91" s="13">
        <f>F61+F66+F89+F90+F65</f>
        <v>0</v>
      </c>
      <c r="G91" s="13">
        <f>G61+G66+G89+G90+G65</f>
        <v>0</v>
      </c>
    </row>
    <row r="92" spans="1:7" ht="23.25" customHeight="1">
      <c r="A92" s="14" t="s">
        <v>108</v>
      </c>
      <c r="B92" s="29"/>
      <c r="C92" s="35"/>
      <c r="D92" s="54"/>
      <c r="E92" s="29"/>
      <c r="F92" s="29"/>
      <c r="G92" s="29"/>
    </row>
    <row r="93" spans="1:7" ht="14.25" customHeight="1">
      <c r="A93" s="36" t="s">
        <v>15</v>
      </c>
      <c r="B93" s="29"/>
      <c r="C93" s="35"/>
      <c r="D93" s="54"/>
      <c r="E93" s="29"/>
      <c r="F93" s="29"/>
      <c r="G93" s="29"/>
    </row>
    <row r="94" spans="1:7" ht="27" customHeight="1">
      <c r="A94" s="25" t="s">
        <v>17</v>
      </c>
      <c r="B94" s="109" t="s">
        <v>25</v>
      </c>
      <c r="C94" s="109"/>
      <c r="D94" s="109"/>
      <c r="E94" s="109"/>
      <c r="F94" s="109"/>
      <c r="G94" s="109"/>
    </row>
    <row r="95" spans="1:7" ht="15" customHeight="1">
      <c r="A95" s="25" t="s">
        <v>18</v>
      </c>
      <c r="B95" s="26" t="s">
        <v>3</v>
      </c>
      <c r="C95" s="37"/>
      <c r="D95" s="55"/>
      <c r="E95" s="38"/>
      <c r="F95" s="38"/>
      <c r="G95" s="38"/>
    </row>
    <row r="96" spans="1:7" ht="65.25" customHeight="1">
      <c r="A96" s="27" t="s">
        <v>19</v>
      </c>
      <c r="B96" s="98" t="s">
        <v>153</v>
      </c>
      <c r="C96" s="98"/>
      <c r="D96" s="98"/>
      <c r="E96" s="98"/>
      <c r="F96" s="98"/>
      <c r="G96" s="98"/>
    </row>
    <row r="97" ht="11.25" customHeight="1"/>
    <row r="98" spans="1:7" ht="36.75" customHeight="1">
      <c r="A98" s="100" t="s">
        <v>7</v>
      </c>
      <c r="B98" s="95" t="s">
        <v>6</v>
      </c>
      <c r="C98" s="3" t="s">
        <v>22</v>
      </c>
      <c r="D98" s="3" t="s">
        <v>23</v>
      </c>
      <c r="E98" s="95" t="s">
        <v>0</v>
      </c>
      <c r="F98" s="95"/>
      <c r="G98" s="95"/>
    </row>
    <row r="99" spans="1:7" ht="27" customHeight="1">
      <c r="A99" s="101"/>
      <c r="B99" s="95"/>
      <c r="C99" s="4" t="s">
        <v>31</v>
      </c>
      <c r="D99" s="4" t="s">
        <v>33</v>
      </c>
      <c r="E99" s="4" t="s">
        <v>35</v>
      </c>
      <c r="F99" s="4" t="s">
        <v>42</v>
      </c>
      <c r="G99" s="4" t="s">
        <v>43</v>
      </c>
    </row>
    <row r="100" spans="1:7" s="76" customFormat="1" ht="27" customHeight="1">
      <c r="A100" s="15" t="s">
        <v>76</v>
      </c>
      <c r="B100" s="19" t="s">
        <v>52</v>
      </c>
      <c r="C100" s="75">
        <v>2</v>
      </c>
      <c r="D100" s="75">
        <v>2</v>
      </c>
      <c r="E100" s="75"/>
      <c r="F100" s="75"/>
      <c r="G100" s="75"/>
    </row>
    <row r="101" spans="1:7" s="76" customFormat="1" ht="36.75" customHeight="1">
      <c r="A101" s="15" t="s">
        <v>109</v>
      </c>
      <c r="B101" s="19" t="s">
        <v>44</v>
      </c>
      <c r="C101" s="75"/>
      <c r="D101" s="75">
        <f>SUM(D102:D106)</f>
        <v>378</v>
      </c>
      <c r="E101" s="75">
        <f>SUM(E102:E106)</f>
        <v>451</v>
      </c>
      <c r="F101" s="75"/>
      <c r="G101" s="75"/>
    </row>
    <row r="102" spans="1:7" ht="15.75" customHeight="1">
      <c r="A102" s="77" t="s">
        <v>110</v>
      </c>
      <c r="B102" s="66" t="s">
        <v>44</v>
      </c>
      <c r="C102" s="28"/>
      <c r="D102" s="28">
        <v>10</v>
      </c>
      <c r="E102" s="28">
        <v>25</v>
      </c>
      <c r="F102" s="28"/>
      <c r="G102" s="28"/>
    </row>
    <row r="103" spans="1:7" ht="19.5" customHeight="1">
      <c r="A103" s="77" t="s">
        <v>111</v>
      </c>
      <c r="B103" s="66" t="s">
        <v>44</v>
      </c>
      <c r="C103" s="28"/>
      <c r="D103" s="28">
        <v>15</v>
      </c>
      <c r="E103" s="28">
        <v>16</v>
      </c>
      <c r="F103" s="28"/>
      <c r="G103" s="28"/>
    </row>
    <row r="104" spans="1:7" ht="27.75" customHeight="1">
      <c r="A104" s="77" t="s">
        <v>112</v>
      </c>
      <c r="B104" s="66" t="s">
        <v>44</v>
      </c>
      <c r="C104" s="28"/>
      <c r="D104" s="28">
        <v>201</v>
      </c>
      <c r="E104" s="28">
        <v>100</v>
      </c>
      <c r="F104" s="28"/>
      <c r="G104" s="28"/>
    </row>
    <row r="105" spans="1:7" ht="27" customHeight="1">
      <c r="A105" s="77" t="s">
        <v>113</v>
      </c>
      <c r="B105" s="66" t="s">
        <v>44</v>
      </c>
      <c r="C105" s="28"/>
      <c r="D105" s="28">
        <v>16</v>
      </c>
      <c r="E105" s="28">
        <v>33</v>
      </c>
      <c r="F105" s="28"/>
      <c r="G105" s="28"/>
    </row>
    <row r="106" spans="1:7" ht="26.25" customHeight="1">
      <c r="A106" s="81" t="s">
        <v>114</v>
      </c>
      <c r="B106" s="66" t="s">
        <v>44</v>
      </c>
      <c r="C106" s="28"/>
      <c r="D106" s="28">
        <v>136</v>
      </c>
      <c r="E106" s="28">
        <v>277</v>
      </c>
      <c r="F106" s="28"/>
      <c r="G106" s="28"/>
    </row>
    <row r="107" spans="1:7" ht="63.75">
      <c r="A107" s="78" t="s">
        <v>115</v>
      </c>
      <c r="B107" s="66" t="s">
        <v>44</v>
      </c>
      <c r="C107" s="4"/>
      <c r="D107" s="4"/>
      <c r="E107" s="4">
        <v>63</v>
      </c>
      <c r="F107" s="4"/>
      <c r="G107" s="4"/>
    </row>
    <row r="108" spans="1:7" ht="51">
      <c r="A108" s="60" t="s">
        <v>61</v>
      </c>
      <c r="B108" s="4" t="s">
        <v>20</v>
      </c>
      <c r="C108" s="42">
        <f>C109+C110+C111</f>
        <v>0</v>
      </c>
      <c r="D108" s="42">
        <f>D109+D110+D111</f>
        <v>0</v>
      </c>
      <c r="E108" s="42">
        <f>E109+E110+E111</f>
        <v>210</v>
      </c>
      <c r="F108" s="42">
        <f>F109+F110+F111</f>
        <v>0</v>
      </c>
      <c r="G108" s="42">
        <f>G109+G110+G111</f>
        <v>0</v>
      </c>
    </row>
    <row r="109" spans="1:7" ht="36.75" customHeight="1">
      <c r="A109" s="61" t="s">
        <v>62</v>
      </c>
      <c r="B109" s="4" t="s">
        <v>20</v>
      </c>
      <c r="C109" s="62"/>
      <c r="D109" s="62"/>
      <c r="E109" s="62">
        <f>9+4</f>
        <v>13</v>
      </c>
      <c r="F109" s="63"/>
      <c r="G109" s="63"/>
    </row>
    <row r="110" spans="1:7" ht="36.75" customHeight="1">
      <c r="A110" s="61" t="s">
        <v>63</v>
      </c>
      <c r="B110" s="4" t="s">
        <v>20</v>
      </c>
      <c r="C110" s="62"/>
      <c r="D110" s="62"/>
      <c r="E110" s="62">
        <f>7+6</f>
        <v>13</v>
      </c>
      <c r="F110" s="63"/>
      <c r="G110" s="63"/>
    </row>
    <row r="111" spans="1:7" ht="36" customHeight="1">
      <c r="A111" s="61" t="s">
        <v>64</v>
      </c>
      <c r="B111" s="4" t="s">
        <v>20</v>
      </c>
      <c r="C111" s="62"/>
      <c r="D111" s="62"/>
      <c r="E111" s="62">
        <v>184</v>
      </c>
      <c r="F111" s="63"/>
      <c r="G111" s="63"/>
    </row>
    <row r="112" spans="1:10" s="76" customFormat="1" ht="36.75" customHeight="1" hidden="1">
      <c r="A112" s="5" t="s">
        <v>65</v>
      </c>
      <c r="B112" s="4" t="s">
        <v>20</v>
      </c>
      <c r="C112" s="42"/>
      <c r="D112" s="42"/>
      <c r="E112" s="42"/>
      <c r="F112" s="42"/>
      <c r="G112" s="42"/>
      <c r="J112" s="1"/>
    </row>
    <row r="113" spans="1:7" ht="26.25" customHeight="1" hidden="1">
      <c r="A113" s="61" t="s">
        <v>66</v>
      </c>
      <c r="B113" s="4" t="s">
        <v>20</v>
      </c>
      <c r="C113" s="64"/>
      <c r="D113" s="64"/>
      <c r="E113" s="64"/>
      <c r="F113" s="63"/>
      <c r="G113" s="63"/>
    </row>
    <row r="114" spans="1:7" ht="26.25" customHeight="1" hidden="1">
      <c r="A114" s="61" t="s">
        <v>67</v>
      </c>
      <c r="B114" s="4" t="s">
        <v>20</v>
      </c>
      <c r="C114" s="64"/>
      <c r="D114" s="64"/>
      <c r="E114" s="64"/>
      <c r="F114" s="63"/>
      <c r="G114" s="63"/>
    </row>
    <row r="115" spans="1:7" ht="3" customHeight="1" hidden="1">
      <c r="A115" s="61" t="s">
        <v>68</v>
      </c>
      <c r="B115" s="4" t="s">
        <v>20</v>
      </c>
      <c r="C115" s="64"/>
      <c r="D115" s="64"/>
      <c r="E115" s="64"/>
      <c r="F115" s="63"/>
      <c r="G115" s="63"/>
    </row>
    <row r="116" spans="1:7" ht="26.25" customHeight="1" hidden="1">
      <c r="A116" s="61" t="s">
        <v>69</v>
      </c>
      <c r="B116" s="4" t="s">
        <v>20</v>
      </c>
      <c r="C116" s="64"/>
      <c r="D116" s="64"/>
      <c r="E116" s="64"/>
      <c r="F116" s="63"/>
      <c r="G116" s="63"/>
    </row>
    <row r="117" spans="1:7" ht="26.25" customHeight="1" hidden="1">
      <c r="A117" s="61" t="s">
        <v>70</v>
      </c>
      <c r="B117" s="4" t="s">
        <v>20</v>
      </c>
      <c r="C117" s="64"/>
      <c r="D117" s="64"/>
      <c r="E117" s="64"/>
      <c r="F117" s="63"/>
      <c r="G117" s="63"/>
    </row>
    <row r="118" spans="1:7" ht="28.5" customHeight="1" hidden="1">
      <c r="A118" s="61" t="s">
        <v>71</v>
      </c>
      <c r="B118" s="4" t="s">
        <v>20</v>
      </c>
      <c r="C118" s="64"/>
      <c r="D118" s="64"/>
      <c r="E118" s="64"/>
      <c r="F118" s="63"/>
      <c r="G118" s="63"/>
    </row>
    <row r="119" spans="1:7" ht="13.5" customHeight="1" hidden="1">
      <c r="A119" s="61" t="s">
        <v>72</v>
      </c>
      <c r="B119" s="4" t="s">
        <v>20</v>
      </c>
      <c r="C119" s="64"/>
      <c r="D119" s="64"/>
      <c r="E119" s="64"/>
      <c r="F119" s="63"/>
      <c r="G119" s="63"/>
    </row>
    <row r="120" spans="1:7" ht="26.25" customHeight="1" hidden="1">
      <c r="A120" s="61" t="s">
        <v>73</v>
      </c>
      <c r="B120" s="4" t="s">
        <v>20</v>
      </c>
      <c r="C120" s="64"/>
      <c r="D120" s="64"/>
      <c r="E120" s="64"/>
      <c r="F120" s="63"/>
      <c r="G120" s="63"/>
    </row>
    <row r="121" spans="1:7" ht="38.25" hidden="1">
      <c r="A121" s="61" t="s">
        <v>74</v>
      </c>
      <c r="B121" s="4" t="s">
        <v>20</v>
      </c>
      <c r="C121" s="64"/>
      <c r="D121" s="64"/>
      <c r="E121" s="64"/>
      <c r="F121" s="63"/>
      <c r="G121" s="63"/>
    </row>
    <row r="122" spans="1:7" ht="25.5" customHeight="1">
      <c r="A122" s="5" t="s">
        <v>75</v>
      </c>
      <c r="B122" s="4" t="s">
        <v>20</v>
      </c>
      <c r="C122" s="64"/>
      <c r="D122" s="64"/>
      <c r="E122" s="64">
        <v>1</v>
      </c>
      <c r="F122" s="63"/>
      <c r="G122" s="63"/>
    </row>
    <row r="123" spans="1:7" ht="25.5" hidden="1">
      <c r="A123" s="65" t="s">
        <v>76</v>
      </c>
      <c r="B123" s="66" t="s">
        <v>52</v>
      </c>
      <c r="C123" s="64"/>
      <c r="D123" s="64"/>
      <c r="E123" s="64"/>
      <c r="F123" s="63"/>
      <c r="G123" s="63"/>
    </row>
    <row r="124" spans="1:7" ht="24" customHeight="1">
      <c r="A124" s="5" t="s">
        <v>77</v>
      </c>
      <c r="B124" s="4" t="s">
        <v>20</v>
      </c>
      <c r="C124" s="64"/>
      <c r="D124" s="64"/>
      <c r="E124" s="64">
        <f>15+20</f>
        <v>35</v>
      </c>
      <c r="F124" s="63"/>
      <c r="G124" s="63"/>
    </row>
    <row r="125" spans="1:7" ht="12.75" hidden="1">
      <c r="A125" s="65"/>
      <c r="B125" s="4" t="s">
        <v>20</v>
      </c>
      <c r="C125" s="28"/>
      <c r="D125" s="28"/>
      <c r="E125" s="28"/>
      <c r="F125" s="28"/>
      <c r="G125" s="28"/>
    </row>
    <row r="126" spans="1:7" ht="25.5">
      <c r="A126" s="40" t="s">
        <v>116</v>
      </c>
      <c r="B126" s="4" t="s">
        <v>20</v>
      </c>
      <c r="C126" s="43"/>
      <c r="D126" s="43"/>
      <c r="E126" s="43">
        <f>E101+E107+E108+E122+E124</f>
        <v>760</v>
      </c>
      <c r="F126" s="43"/>
      <c r="G126" s="43"/>
    </row>
    <row r="127" spans="1:7" ht="38.25">
      <c r="A127" s="110" t="s">
        <v>14</v>
      </c>
      <c r="B127" s="101" t="s">
        <v>6</v>
      </c>
      <c r="C127" s="18" t="s">
        <v>22</v>
      </c>
      <c r="D127" s="18" t="s">
        <v>23</v>
      </c>
      <c r="E127" s="101" t="s">
        <v>0</v>
      </c>
      <c r="F127" s="101"/>
      <c r="G127" s="101"/>
    </row>
    <row r="128" spans="1:7" ht="12.75">
      <c r="A128" s="106"/>
      <c r="B128" s="95"/>
      <c r="C128" s="4" t="s">
        <v>31</v>
      </c>
      <c r="D128" s="4" t="s">
        <v>33</v>
      </c>
      <c r="E128" s="4" t="s">
        <v>35</v>
      </c>
      <c r="F128" s="4" t="s">
        <v>42</v>
      </c>
      <c r="G128" s="4" t="s">
        <v>43</v>
      </c>
    </row>
    <row r="129" spans="1:7" ht="38.25">
      <c r="A129" s="5" t="s">
        <v>106</v>
      </c>
      <c r="B129" s="3" t="s">
        <v>8</v>
      </c>
      <c r="C129" s="12">
        <v>3400</v>
      </c>
      <c r="D129" s="12">
        <v>3620</v>
      </c>
      <c r="E129" s="12"/>
      <c r="F129" s="12"/>
      <c r="G129" s="12"/>
    </row>
    <row r="130" spans="1:7" ht="38.25">
      <c r="A130" s="15" t="s">
        <v>117</v>
      </c>
      <c r="B130" s="3" t="s">
        <v>8</v>
      </c>
      <c r="C130" s="75"/>
      <c r="D130" s="75">
        <f>SUM(D131:D135)</f>
        <v>42700.7</v>
      </c>
      <c r="E130" s="79">
        <f>SUM(E131:E135)</f>
        <v>63942</v>
      </c>
      <c r="F130" s="75"/>
      <c r="G130" s="75"/>
    </row>
    <row r="131" spans="1:10" ht="12.75">
      <c r="A131" s="77" t="s">
        <v>110</v>
      </c>
      <c r="B131" s="3" t="s">
        <v>8</v>
      </c>
      <c r="C131" s="28"/>
      <c r="D131" s="80">
        <v>798</v>
      </c>
      <c r="E131" s="80">
        <f>1765+500</f>
        <v>2265</v>
      </c>
      <c r="F131" s="28"/>
      <c r="G131" s="28"/>
      <c r="J131" s="87"/>
    </row>
    <row r="132" spans="1:10" ht="12.75">
      <c r="A132" s="77" t="s">
        <v>111</v>
      </c>
      <c r="B132" s="3" t="s">
        <v>8</v>
      </c>
      <c r="C132" s="28"/>
      <c r="D132" s="80">
        <v>3865</v>
      </c>
      <c r="E132" s="80">
        <f>3961+351.1</f>
        <v>4312.1</v>
      </c>
      <c r="F132" s="28"/>
      <c r="G132" s="28"/>
      <c r="J132" s="87"/>
    </row>
    <row r="133" spans="1:10" ht="25.5">
      <c r="A133" s="77" t="s">
        <v>112</v>
      </c>
      <c r="B133" s="3" t="s">
        <v>8</v>
      </c>
      <c r="C133" s="28"/>
      <c r="D133" s="80">
        <v>13119.7</v>
      </c>
      <c r="E133" s="80">
        <f>7422+5101.1</f>
        <v>12523.1</v>
      </c>
      <c r="F133" s="28"/>
      <c r="G133" s="28"/>
      <c r="J133" s="87"/>
    </row>
    <row r="134" spans="1:10" ht="25.5">
      <c r="A134" s="77" t="s">
        <v>113</v>
      </c>
      <c r="B134" s="3" t="s">
        <v>8</v>
      </c>
      <c r="C134" s="28"/>
      <c r="D134" s="80">
        <v>2560</v>
      </c>
      <c r="E134" s="80">
        <f>1000+6658.8</f>
        <v>7658.8</v>
      </c>
      <c r="F134" s="28"/>
      <c r="G134" s="28"/>
      <c r="J134" s="87"/>
    </row>
    <row r="135" spans="1:10" ht="24.75" customHeight="1">
      <c r="A135" s="81" t="s">
        <v>114</v>
      </c>
      <c r="B135" s="3" t="s">
        <v>8</v>
      </c>
      <c r="C135" s="28"/>
      <c r="D135" s="80">
        <v>22358</v>
      </c>
      <c r="E135" s="80">
        <f>25480+1307.7+10395.3</f>
        <v>37183</v>
      </c>
      <c r="F135" s="28"/>
      <c r="G135" s="28"/>
      <c r="J135" s="87"/>
    </row>
    <row r="136" spans="1:10" ht="85.5" customHeight="1">
      <c r="A136" s="78" t="s">
        <v>118</v>
      </c>
      <c r="B136" s="34" t="s">
        <v>8</v>
      </c>
      <c r="C136" s="41"/>
      <c r="D136" s="41"/>
      <c r="E136" s="13">
        <f>21719-15897.3</f>
        <v>5821.700000000001</v>
      </c>
      <c r="F136" s="41"/>
      <c r="G136" s="41"/>
      <c r="J136" s="87"/>
    </row>
    <row r="137" spans="1:10" ht="47.25" customHeight="1">
      <c r="A137" s="5" t="s">
        <v>78</v>
      </c>
      <c r="B137" s="3" t="s">
        <v>8</v>
      </c>
      <c r="C137" s="67">
        <f>C138+C139+C140</f>
        <v>0</v>
      </c>
      <c r="D137" s="67">
        <f>D138+D139+D140+D141</f>
        <v>0</v>
      </c>
      <c r="E137" s="67">
        <f>E138+E139+E140</f>
        <v>40590</v>
      </c>
      <c r="F137" s="67">
        <f>F138+F139+F140</f>
        <v>0</v>
      </c>
      <c r="G137" s="67">
        <f>G138+G139+G140</f>
        <v>0</v>
      </c>
      <c r="H137" s="76"/>
      <c r="J137" s="87"/>
    </row>
    <row r="138" spans="1:10" ht="34.5" customHeight="1">
      <c r="A138" s="61" t="s">
        <v>79</v>
      </c>
      <c r="B138" s="3" t="s">
        <v>8</v>
      </c>
      <c r="C138" s="68"/>
      <c r="D138" s="69"/>
      <c r="E138" s="69">
        <f>2604+2100</f>
        <v>4704</v>
      </c>
      <c r="F138" s="12"/>
      <c r="G138" s="12"/>
      <c r="J138" s="87"/>
    </row>
    <row r="139" spans="1:10" ht="21" customHeight="1">
      <c r="A139" s="61" t="s">
        <v>80</v>
      </c>
      <c r="B139" s="3" t="s">
        <v>8</v>
      </c>
      <c r="C139" s="68"/>
      <c r="D139" s="69"/>
      <c r="E139" s="69">
        <f>6026-664.3</f>
        <v>5361.7</v>
      </c>
      <c r="F139" s="12"/>
      <c r="G139" s="12"/>
      <c r="J139" s="87"/>
    </row>
    <row r="140" spans="1:10" ht="31.5" customHeight="1">
      <c r="A140" s="61" t="s">
        <v>81</v>
      </c>
      <c r="B140" s="3" t="s">
        <v>8</v>
      </c>
      <c r="C140" s="68"/>
      <c r="D140" s="69"/>
      <c r="E140" s="69">
        <f>14627+14187.3+1710</f>
        <v>30524.3</v>
      </c>
      <c r="F140" s="12"/>
      <c r="G140" s="12"/>
      <c r="J140" s="87"/>
    </row>
    <row r="141" spans="1:10" ht="33.75" customHeight="1">
      <c r="A141" s="82" t="s">
        <v>82</v>
      </c>
      <c r="B141" s="34" t="s">
        <v>8</v>
      </c>
      <c r="C141" s="13"/>
      <c r="D141" s="13"/>
      <c r="E141" s="13">
        <v>896</v>
      </c>
      <c r="F141" s="13"/>
      <c r="G141" s="13"/>
      <c r="J141" s="87"/>
    </row>
    <row r="142" spans="1:10" ht="24.75" customHeight="1">
      <c r="A142" s="82" t="s">
        <v>107</v>
      </c>
      <c r="B142" s="34" t="s">
        <v>8</v>
      </c>
      <c r="C142" s="13"/>
      <c r="D142" s="13"/>
      <c r="E142" s="13">
        <v>8645</v>
      </c>
      <c r="F142" s="13"/>
      <c r="G142" s="13"/>
      <c r="J142" s="87"/>
    </row>
    <row r="143" spans="1:10" ht="52.5" customHeight="1">
      <c r="A143" s="16" t="s">
        <v>45</v>
      </c>
      <c r="B143" s="34" t="s">
        <v>8</v>
      </c>
      <c r="C143" s="13">
        <f>C129+C130+C136+C137+C142</f>
        <v>3400</v>
      </c>
      <c r="D143" s="13">
        <f>D129+D130+D136+D137+D142</f>
        <v>46320.7</v>
      </c>
      <c r="E143" s="13">
        <f>E129+E130+E136+E137+E142+E141</f>
        <v>119894.7</v>
      </c>
      <c r="F143" s="13">
        <f>F129+F130+F136+F137+F142</f>
        <v>0</v>
      </c>
      <c r="G143" s="13">
        <f>G129+G130+G136+G137+G142</f>
        <v>0</v>
      </c>
      <c r="J143" s="87"/>
    </row>
    <row r="144" spans="1:7" ht="24" customHeight="1">
      <c r="A144" s="14" t="s">
        <v>119</v>
      </c>
      <c r="B144" s="29"/>
      <c r="C144" s="35"/>
      <c r="D144" s="54"/>
      <c r="E144" s="29"/>
      <c r="F144" s="29"/>
      <c r="G144" s="29"/>
    </row>
    <row r="145" spans="1:7" ht="15.75" customHeight="1">
      <c r="A145" s="36" t="s">
        <v>15</v>
      </c>
      <c r="B145" s="29"/>
      <c r="C145" s="35"/>
      <c r="D145" s="54"/>
      <c r="E145" s="29"/>
      <c r="F145" s="29"/>
      <c r="G145" s="29"/>
    </row>
    <row r="146" spans="1:7" ht="31.5" customHeight="1">
      <c r="A146" s="25" t="s">
        <v>17</v>
      </c>
      <c r="B146" s="109" t="s">
        <v>25</v>
      </c>
      <c r="C146" s="109"/>
      <c r="D146" s="109"/>
      <c r="E146" s="109"/>
      <c r="F146" s="109"/>
      <c r="G146" s="109"/>
    </row>
    <row r="147" spans="1:7" ht="12.75">
      <c r="A147" s="25" t="s">
        <v>18</v>
      </c>
      <c r="B147" s="26" t="s">
        <v>3</v>
      </c>
      <c r="C147" s="37"/>
      <c r="D147" s="55"/>
      <c r="E147" s="38"/>
      <c r="F147" s="38"/>
      <c r="G147" s="38"/>
    </row>
    <row r="148" spans="1:7" ht="25.5">
      <c r="A148" s="27" t="s">
        <v>19</v>
      </c>
      <c r="B148" s="98" t="s">
        <v>120</v>
      </c>
      <c r="C148" s="98"/>
      <c r="D148" s="98"/>
      <c r="E148" s="98"/>
      <c r="F148" s="98"/>
      <c r="G148" s="98"/>
    </row>
    <row r="150" spans="1:7" ht="38.25">
      <c r="A150" s="100" t="s">
        <v>7</v>
      </c>
      <c r="B150" s="100" t="s">
        <v>6</v>
      </c>
      <c r="C150" s="3" t="s">
        <v>22</v>
      </c>
      <c r="D150" s="3" t="s">
        <v>23</v>
      </c>
      <c r="E150" s="102" t="s">
        <v>0</v>
      </c>
      <c r="F150" s="103"/>
      <c r="G150" s="104"/>
    </row>
    <row r="151" spans="1:7" ht="12.75">
      <c r="A151" s="101"/>
      <c r="B151" s="101"/>
      <c r="C151" s="4" t="s">
        <v>31</v>
      </c>
      <c r="D151" s="4" t="s">
        <v>33</v>
      </c>
      <c r="E151" s="4" t="s">
        <v>35</v>
      </c>
      <c r="F151" s="4" t="s">
        <v>42</v>
      </c>
      <c r="G151" s="4" t="s">
        <v>43</v>
      </c>
    </row>
    <row r="152" spans="1:7" ht="25.5">
      <c r="A152" s="65" t="s">
        <v>76</v>
      </c>
      <c r="B152" s="66" t="s">
        <v>52</v>
      </c>
      <c r="C152" s="28">
        <v>2</v>
      </c>
      <c r="D152" s="28">
        <v>3</v>
      </c>
      <c r="E152" s="28">
        <v>2</v>
      </c>
      <c r="F152" s="28">
        <v>2</v>
      </c>
      <c r="G152" s="28">
        <v>2</v>
      </c>
    </row>
    <row r="153" spans="1:7" ht="12.75">
      <c r="A153" s="20"/>
      <c r="B153" s="21"/>
      <c r="C153" s="22"/>
      <c r="D153" s="22"/>
      <c r="E153" s="22"/>
      <c r="F153" s="22"/>
      <c r="G153" s="22"/>
    </row>
    <row r="154" spans="1:7" ht="38.25">
      <c r="A154" s="105" t="s">
        <v>14</v>
      </c>
      <c r="B154" s="100" t="s">
        <v>6</v>
      </c>
      <c r="C154" s="18" t="s">
        <v>22</v>
      </c>
      <c r="D154" s="18" t="s">
        <v>23</v>
      </c>
      <c r="E154" s="102" t="s">
        <v>0</v>
      </c>
      <c r="F154" s="103"/>
      <c r="G154" s="104"/>
    </row>
    <row r="155" spans="1:7" ht="12.75">
      <c r="A155" s="106"/>
      <c r="B155" s="101"/>
      <c r="C155" s="4" t="s">
        <v>31</v>
      </c>
      <c r="D155" s="4" t="s">
        <v>33</v>
      </c>
      <c r="E155" s="4" t="s">
        <v>35</v>
      </c>
      <c r="F155" s="4" t="s">
        <v>42</v>
      </c>
      <c r="G155" s="4" t="s">
        <v>43</v>
      </c>
    </row>
    <row r="156" spans="1:7" ht="36.75" customHeight="1">
      <c r="A156" s="5" t="s">
        <v>121</v>
      </c>
      <c r="B156" s="3" t="s">
        <v>8</v>
      </c>
      <c r="C156" s="12">
        <v>10220</v>
      </c>
      <c r="D156" s="12">
        <v>13590</v>
      </c>
      <c r="E156" s="12">
        <v>14405</v>
      </c>
      <c r="F156" s="12">
        <v>15270</v>
      </c>
      <c r="G156" s="12">
        <v>16186</v>
      </c>
    </row>
    <row r="157" spans="1:7" ht="38.25" hidden="1">
      <c r="A157" s="5" t="s">
        <v>122</v>
      </c>
      <c r="B157" s="3" t="s">
        <v>8</v>
      </c>
      <c r="C157" s="12"/>
      <c r="D157" s="12"/>
      <c r="E157" s="12"/>
      <c r="F157" s="12"/>
      <c r="G157" s="12"/>
    </row>
    <row r="158" spans="1:7" ht="38.25">
      <c r="A158" s="16" t="s">
        <v>40</v>
      </c>
      <c r="B158" s="34" t="s">
        <v>8</v>
      </c>
      <c r="C158" s="13">
        <f>C156+C157</f>
        <v>10220</v>
      </c>
      <c r="D158" s="13">
        <f>D156+D157</f>
        <v>13590</v>
      </c>
      <c r="E158" s="13">
        <f>E156+E157</f>
        <v>14405</v>
      </c>
      <c r="F158" s="13">
        <f>F156+F157</f>
        <v>15270</v>
      </c>
      <c r="G158" s="13">
        <f>G156+G157</f>
        <v>16186</v>
      </c>
    </row>
  </sheetData>
  <sheetProtection/>
  <mergeCells count="44">
    <mergeCell ref="B34:G34"/>
    <mergeCell ref="B36:G36"/>
    <mergeCell ref="A38:A39"/>
    <mergeCell ref="B146:G146"/>
    <mergeCell ref="B148:G148"/>
    <mergeCell ref="A150:A151"/>
    <mergeCell ref="B150:B151"/>
    <mergeCell ref="E150:G150"/>
    <mergeCell ref="E127:G127"/>
    <mergeCell ref="A154:A155"/>
    <mergeCell ref="B154:B155"/>
    <mergeCell ref="E154:G154"/>
    <mergeCell ref="B94:G94"/>
    <mergeCell ref="B96:G96"/>
    <mergeCell ref="A98:A99"/>
    <mergeCell ref="B98:B99"/>
    <mergeCell ref="E98:G98"/>
    <mergeCell ref="A127:A128"/>
    <mergeCell ref="B127:B128"/>
    <mergeCell ref="B38:B39"/>
    <mergeCell ref="E38:G38"/>
    <mergeCell ref="A59:A60"/>
    <mergeCell ref="B59:B60"/>
    <mergeCell ref="E59:G59"/>
    <mergeCell ref="B20:G20"/>
    <mergeCell ref="B21:G21"/>
    <mergeCell ref="A23:G23"/>
    <mergeCell ref="A25:A26"/>
    <mergeCell ref="B25:B26"/>
    <mergeCell ref="A8:G8"/>
    <mergeCell ref="E25:G25"/>
    <mergeCell ref="B9:E9"/>
    <mergeCell ref="A11:G11"/>
    <mergeCell ref="A12:G12"/>
    <mergeCell ref="A13:G13"/>
    <mergeCell ref="D16:G16"/>
    <mergeCell ref="B19:G19"/>
    <mergeCell ref="B1:G1"/>
    <mergeCell ref="B3:G3"/>
    <mergeCell ref="B4:G4"/>
    <mergeCell ref="F5:G5"/>
    <mergeCell ref="A6:G6"/>
    <mergeCell ref="A7:G7"/>
    <mergeCell ref="B2:G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PageLayoutView="0" workbookViewId="0" topLeftCell="A90">
      <selection activeCell="H3" sqref="H3"/>
    </sheetView>
  </sheetViews>
  <sheetFormatPr defaultColWidth="9.00390625" defaultRowHeight="12.75"/>
  <cols>
    <col min="1" max="1" width="25.625" style="0" customWidth="1"/>
    <col min="3" max="3" width="11.125" style="0" customWidth="1"/>
    <col min="4" max="4" width="10.375" style="0" customWidth="1"/>
    <col min="5" max="5" width="11.625" style="0" customWidth="1"/>
    <col min="6" max="6" width="10.625" style="0" customWidth="1"/>
    <col min="7" max="7" width="12.125" style="0" customWidth="1"/>
  </cols>
  <sheetData>
    <row r="1" spans="2:7" ht="64.5" customHeight="1">
      <c r="B1" s="88" t="s">
        <v>154</v>
      </c>
      <c r="C1" s="88"/>
      <c r="D1" s="88"/>
      <c r="E1" s="88"/>
      <c r="F1" s="88"/>
      <c r="G1" s="88"/>
    </row>
    <row r="2" spans="1:7" ht="63.75" customHeight="1">
      <c r="A2" s="1"/>
      <c r="B2" s="88" t="s">
        <v>39</v>
      </c>
      <c r="C2" s="88"/>
      <c r="D2" s="88"/>
      <c r="E2" s="88"/>
      <c r="F2" s="88"/>
      <c r="G2" s="88"/>
    </row>
    <row r="3" spans="1:7" ht="128.25" customHeight="1">
      <c r="A3" s="32"/>
      <c r="B3" s="88" t="s">
        <v>156</v>
      </c>
      <c r="C3" s="88"/>
      <c r="D3" s="88"/>
      <c r="E3" s="88"/>
      <c r="F3" s="88"/>
      <c r="G3" s="88"/>
    </row>
    <row r="4" spans="1:7" ht="12.75" customHeight="1">
      <c r="A4" s="1"/>
      <c r="B4" s="30"/>
      <c r="C4" s="30"/>
      <c r="D4" s="30"/>
      <c r="E4" s="30"/>
      <c r="F4" s="89" t="s">
        <v>125</v>
      </c>
      <c r="G4" s="89"/>
    </row>
    <row r="5" spans="1:7" ht="12.75">
      <c r="A5" s="90" t="s">
        <v>9</v>
      </c>
      <c r="B5" s="90"/>
      <c r="C5" s="90"/>
      <c r="D5" s="90"/>
      <c r="E5" s="90"/>
      <c r="F5" s="90"/>
      <c r="G5" s="90"/>
    </row>
    <row r="6" spans="1:7" ht="12.75" customHeight="1">
      <c r="A6" s="92" t="s">
        <v>34</v>
      </c>
      <c r="B6" s="92"/>
      <c r="C6" s="92"/>
      <c r="D6" s="92"/>
      <c r="E6" s="92"/>
      <c r="F6" s="92"/>
      <c r="G6" s="92"/>
    </row>
    <row r="7" spans="1:7" ht="12.75">
      <c r="A7" s="94" t="s">
        <v>10</v>
      </c>
      <c r="B7" s="94"/>
      <c r="C7" s="94"/>
      <c r="D7" s="94"/>
      <c r="E7" s="94"/>
      <c r="F7" s="94"/>
      <c r="G7" s="94"/>
    </row>
    <row r="8" spans="1:7" ht="11.25" customHeight="1">
      <c r="A8" s="6"/>
      <c r="B8" s="90" t="s">
        <v>38</v>
      </c>
      <c r="C8" s="90"/>
      <c r="D8" s="90"/>
      <c r="E8" s="90"/>
      <c r="F8" s="6"/>
      <c r="G8" s="6"/>
    </row>
    <row r="9" spans="1:7" ht="15" hidden="1">
      <c r="A9" s="2"/>
      <c r="B9" s="1"/>
      <c r="C9" s="1"/>
      <c r="D9" s="1"/>
      <c r="E9" s="1"/>
      <c r="F9" s="1"/>
      <c r="G9" s="1"/>
    </row>
    <row r="10" spans="1:7" ht="12.75" customHeight="1">
      <c r="A10" s="96" t="s">
        <v>126</v>
      </c>
      <c r="B10" s="96"/>
      <c r="C10" s="96"/>
      <c r="D10" s="96"/>
      <c r="E10" s="96"/>
      <c r="F10" s="96"/>
      <c r="G10" s="96"/>
    </row>
    <row r="11" spans="1:7" ht="12.75" customHeight="1">
      <c r="A11" s="97" t="s">
        <v>30</v>
      </c>
      <c r="B11" s="97"/>
      <c r="C11" s="97"/>
      <c r="D11" s="97"/>
      <c r="E11" s="97"/>
      <c r="F11" s="97"/>
      <c r="G11" s="97"/>
    </row>
    <row r="12" spans="1:7" ht="65.25" customHeight="1">
      <c r="A12" s="98" t="s">
        <v>151</v>
      </c>
      <c r="B12" s="98"/>
      <c r="C12" s="98"/>
      <c r="D12" s="98"/>
      <c r="E12" s="98"/>
      <c r="F12" s="98"/>
      <c r="G12" s="98"/>
    </row>
    <row r="13" spans="1:7" ht="12.75">
      <c r="A13" s="8" t="s">
        <v>11</v>
      </c>
      <c r="B13" s="9"/>
      <c r="C13" s="9"/>
      <c r="D13" s="9"/>
      <c r="E13" s="9"/>
      <c r="F13" s="9"/>
      <c r="G13" s="9"/>
    </row>
    <row r="14" spans="1:7" ht="12.75">
      <c r="A14" s="11" t="s">
        <v>4</v>
      </c>
      <c r="B14" s="9"/>
      <c r="C14" s="9"/>
      <c r="D14" s="17" t="s">
        <v>26</v>
      </c>
      <c r="E14" s="9"/>
      <c r="F14" s="9"/>
      <c r="G14" s="9"/>
    </row>
    <row r="15" spans="1:7" ht="23.25" customHeight="1">
      <c r="A15" s="10" t="s">
        <v>2</v>
      </c>
      <c r="B15" s="9"/>
      <c r="C15" s="99" t="s">
        <v>25</v>
      </c>
      <c r="D15" s="99"/>
      <c r="E15" s="99"/>
      <c r="F15" s="99"/>
      <c r="G15" s="99"/>
    </row>
    <row r="16" spans="1:7" ht="12.75">
      <c r="A16" s="10" t="s">
        <v>1</v>
      </c>
      <c r="B16" s="9"/>
      <c r="C16" s="9"/>
      <c r="D16" s="9" t="s">
        <v>27</v>
      </c>
      <c r="E16" s="9"/>
      <c r="F16" s="9"/>
      <c r="G16" s="9"/>
    </row>
    <row r="17" spans="1:7" ht="12.75">
      <c r="A17" s="10" t="s">
        <v>5</v>
      </c>
      <c r="B17" s="9"/>
      <c r="C17" s="9"/>
      <c r="D17" s="1" t="s">
        <v>3</v>
      </c>
      <c r="E17" s="9"/>
      <c r="F17" s="9"/>
      <c r="G17" s="9"/>
    </row>
    <row r="18" spans="1:7" ht="56.25" customHeight="1">
      <c r="A18" s="23" t="s">
        <v>16</v>
      </c>
      <c r="B18" s="112" t="s">
        <v>127</v>
      </c>
      <c r="C18" s="112"/>
      <c r="D18" s="112"/>
      <c r="E18" s="112"/>
      <c r="F18" s="112"/>
      <c r="G18" s="112"/>
    </row>
    <row r="19" spans="1:7" ht="122.25" customHeight="1">
      <c r="A19" s="24" t="s">
        <v>29</v>
      </c>
      <c r="B19" s="112" t="s">
        <v>128</v>
      </c>
      <c r="C19" s="112"/>
      <c r="D19" s="112"/>
      <c r="E19" s="112"/>
      <c r="F19" s="112"/>
      <c r="G19" s="112"/>
    </row>
    <row r="20" spans="1:7" ht="48" customHeight="1">
      <c r="A20" s="24" t="s">
        <v>24</v>
      </c>
      <c r="B20" s="112" t="s">
        <v>129</v>
      </c>
      <c r="C20" s="112"/>
      <c r="D20" s="112"/>
      <c r="E20" s="112"/>
      <c r="F20" s="112"/>
      <c r="G20" s="112"/>
    </row>
    <row r="21" spans="1:7" ht="12.75" hidden="1">
      <c r="A21" s="7"/>
      <c r="B21" s="1"/>
      <c r="C21" s="1"/>
      <c r="D21" s="1"/>
      <c r="E21" s="1"/>
      <c r="F21" s="1"/>
      <c r="G21" s="1"/>
    </row>
    <row r="22" spans="1:7" ht="12.75" customHeight="1">
      <c r="A22" s="108" t="s">
        <v>12</v>
      </c>
      <c r="B22" s="108"/>
      <c r="C22" s="108"/>
      <c r="D22" s="108"/>
      <c r="E22" s="108"/>
      <c r="F22" s="108"/>
      <c r="G22" s="108"/>
    </row>
    <row r="23" spans="1:7" ht="38.25">
      <c r="A23" s="105" t="s">
        <v>13</v>
      </c>
      <c r="B23" s="100" t="s">
        <v>6</v>
      </c>
      <c r="C23" s="3" t="s">
        <v>22</v>
      </c>
      <c r="D23" s="3" t="s">
        <v>23</v>
      </c>
      <c r="E23" s="102" t="s">
        <v>0</v>
      </c>
      <c r="F23" s="103"/>
      <c r="G23" s="104"/>
    </row>
    <row r="24" spans="1:7" ht="12.75">
      <c r="A24" s="106"/>
      <c r="B24" s="101"/>
      <c r="C24" s="4" t="s">
        <v>47</v>
      </c>
      <c r="D24" s="4" t="s">
        <v>33</v>
      </c>
      <c r="E24" s="4" t="s">
        <v>48</v>
      </c>
      <c r="F24" s="4" t="s">
        <v>36</v>
      </c>
      <c r="G24" s="4" t="s">
        <v>37</v>
      </c>
    </row>
    <row r="25" spans="1:7" ht="0.75" customHeight="1">
      <c r="A25" s="33" t="s">
        <v>130</v>
      </c>
      <c r="B25" s="3" t="s">
        <v>8</v>
      </c>
      <c r="C25" s="4"/>
      <c r="D25" s="4"/>
      <c r="E25" s="12">
        <v>0</v>
      </c>
      <c r="F25" s="4"/>
      <c r="G25" s="4"/>
    </row>
    <row r="26" spans="1:7" ht="38.25">
      <c r="A26" s="5" t="s">
        <v>131</v>
      </c>
      <c r="B26" s="3" t="s">
        <v>8</v>
      </c>
      <c r="C26" s="52">
        <f>C50</f>
        <v>27720.29</v>
      </c>
      <c r="D26" s="52">
        <f>D50</f>
        <v>36501.6</v>
      </c>
      <c r="E26" s="52">
        <f>E50</f>
        <v>0</v>
      </c>
      <c r="F26" s="52">
        <f>F50</f>
        <v>0</v>
      </c>
      <c r="G26" s="52">
        <f>G50</f>
        <v>0</v>
      </c>
    </row>
    <row r="27" spans="1:7" ht="25.5">
      <c r="A27" s="5" t="s">
        <v>49</v>
      </c>
      <c r="B27" s="3" t="s">
        <v>8</v>
      </c>
      <c r="C27" s="52">
        <f>C76</f>
        <v>12200</v>
      </c>
      <c r="D27" s="52">
        <f>D76</f>
        <v>21910</v>
      </c>
      <c r="E27" s="52">
        <f>E76</f>
        <v>67444.7</v>
      </c>
      <c r="F27" s="52">
        <f>F76</f>
        <v>0</v>
      </c>
      <c r="G27" s="52">
        <f>G76</f>
        <v>0</v>
      </c>
    </row>
    <row r="28" spans="1:7" ht="25.5">
      <c r="A28" s="5" t="s">
        <v>132</v>
      </c>
      <c r="B28" s="3" t="s">
        <v>8</v>
      </c>
      <c r="C28" s="52">
        <f>C93</f>
        <v>13702.900000000001</v>
      </c>
      <c r="D28" s="52">
        <f>D93</f>
        <v>19737.7</v>
      </c>
      <c r="E28" s="52">
        <f>E93</f>
        <v>13442</v>
      </c>
      <c r="F28" s="52">
        <f>F93</f>
        <v>14248</v>
      </c>
      <c r="G28" s="52">
        <f>G93</f>
        <v>15103</v>
      </c>
    </row>
    <row r="29" spans="1:7" ht="24.75" customHeight="1">
      <c r="A29" s="16" t="s">
        <v>32</v>
      </c>
      <c r="B29" s="34" t="s">
        <v>8</v>
      </c>
      <c r="C29" s="13">
        <f>C26+C28+C27</f>
        <v>53623.19</v>
      </c>
      <c r="D29" s="13">
        <f>D26+D28+D27</f>
        <v>78149.3</v>
      </c>
      <c r="E29" s="13">
        <f>E26+E28+E27+E25</f>
        <v>80886.7</v>
      </c>
      <c r="F29" s="13">
        <f>F26+F28+F27</f>
        <v>14248</v>
      </c>
      <c r="G29" s="13">
        <f>G26+G28+G27</f>
        <v>15103</v>
      </c>
    </row>
    <row r="30" spans="1:7" ht="4.5" customHeight="1" hidden="1">
      <c r="A30" s="53"/>
      <c r="B30" s="29"/>
      <c r="C30" s="35"/>
      <c r="D30" s="54"/>
      <c r="E30" s="29"/>
      <c r="F30" s="29"/>
      <c r="G30" s="29"/>
    </row>
    <row r="31" spans="1:7" ht="12.75" hidden="1">
      <c r="A31" s="14" t="s">
        <v>21</v>
      </c>
      <c r="B31" s="29"/>
      <c r="C31" s="35"/>
      <c r="D31" s="54"/>
      <c r="E31" s="29"/>
      <c r="F31" s="29"/>
      <c r="G31" s="29"/>
    </row>
    <row r="32" spans="1:7" ht="12.75" hidden="1">
      <c r="A32" s="36" t="s">
        <v>15</v>
      </c>
      <c r="B32" s="29"/>
      <c r="C32" s="35"/>
      <c r="D32" s="54"/>
      <c r="E32" s="29"/>
      <c r="F32" s="29"/>
      <c r="G32" s="29"/>
    </row>
    <row r="33" spans="1:7" ht="12.75" customHeight="1" hidden="1">
      <c r="A33" s="25" t="s">
        <v>17</v>
      </c>
      <c r="B33" s="109" t="s">
        <v>25</v>
      </c>
      <c r="C33" s="109"/>
      <c r="D33" s="109"/>
      <c r="E33" s="109"/>
      <c r="F33" s="109"/>
      <c r="G33" s="109"/>
    </row>
    <row r="34" spans="1:7" ht="12.75" hidden="1">
      <c r="A34" s="25" t="s">
        <v>18</v>
      </c>
      <c r="B34" s="26" t="s">
        <v>3</v>
      </c>
      <c r="C34" s="37"/>
      <c r="D34" s="55"/>
      <c r="E34" s="38"/>
      <c r="F34" s="38"/>
      <c r="G34" s="38"/>
    </row>
    <row r="35" spans="1:7" ht="36" customHeight="1" hidden="1">
      <c r="A35" s="27" t="s">
        <v>19</v>
      </c>
      <c r="B35" s="111" t="s">
        <v>133</v>
      </c>
      <c r="C35" s="111"/>
      <c r="D35" s="111"/>
      <c r="E35" s="111"/>
      <c r="F35" s="111"/>
      <c r="G35" s="111"/>
    </row>
    <row r="36" spans="1:7" ht="12.75" hidden="1">
      <c r="A36" s="39"/>
      <c r="B36" s="29"/>
      <c r="C36" s="35"/>
      <c r="D36" s="54"/>
      <c r="E36" s="29"/>
      <c r="F36" s="29"/>
      <c r="G36" s="29"/>
    </row>
    <row r="37" spans="1:7" ht="38.25" hidden="1">
      <c r="A37" s="100" t="s">
        <v>7</v>
      </c>
      <c r="B37" s="100" t="s">
        <v>6</v>
      </c>
      <c r="C37" s="3" t="s">
        <v>22</v>
      </c>
      <c r="D37" s="3" t="s">
        <v>23</v>
      </c>
      <c r="E37" s="102" t="s">
        <v>0</v>
      </c>
      <c r="F37" s="103"/>
      <c r="G37" s="104"/>
    </row>
    <row r="38" spans="1:7" ht="12.75" hidden="1">
      <c r="A38" s="101"/>
      <c r="B38" s="101"/>
      <c r="C38" s="4" t="s">
        <v>47</v>
      </c>
      <c r="D38" s="4" t="s">
        <v>33</v>
      </c>
      <c r="E38" s="4" t="s">
        <v>48</v>
      </c>
      <c r="F38" s="4" t="s">
        <v>36</v>
      </c>
      <c r="G38" s="4" t="s">
        <v>37</v>
      </c>
    </row>
    <row r="39" spans="1:7" ht="60" hidden="1">
      <c r="A39" s="84" t="s">
        <v>134</v>
      </c>
      <c r="B39" s="4" t="s">
        <v>135</v>
      </c>
      <c r="C39" s="42">
        <v>37</v>
      </c>
      <c r="D39" s="42">
        <v>25</v>
      </c>
      <c r="E39" s="42"/>
      <c r="F39" s="42"/>
      <c r="G39" s="42"/>
    </row>
    <row r="40" spans="1:7" ht="72" hidden="1">
      <c r="A40" s="84" t="s">
        <v>136</v>
      </c>
      <c r="B40" s="4" t="s">
        <v>135</v>
      </c>
      <c r="C40" s="42">
        <v>36</v>
      </c>
      <c r="D40" s="42">
        <v>33</v>
      </c>
      <c r="E40" s="42"/>
      <c r="F40" s="42"/>
      <c r="G40" s="42"/>
    </row>
    <row r="41" spans="1:7" ht="60" hidden="1">
      <c r="A41" s="84" t="s">
        <v>137</v>
      </c>
      <c r="B41" s="4" t="s">
        <v>135</v>
      </c>
      <c r="C41" s="42">
        <v>14</v>
      </c>
      <c r="D41" s="42"/>
      <c r="E41" s="42"/>
      <c r="F41" s="42"/>
      <c r="G41" s="42"/>
    </row>
    <row r="42" spans="1:7" ht="60" hidden="1">
      <c r="A42" s="84" t="s">
        <v>138</v>
      </c>
      <c r="B42" s="4" t="s">
        <v>135</v>
      </c>
      <c r="C42" s="42">
        <v>0</v>
      </c>
      <c r="D42" s="42">
        <v>5</v>
      </c>
      <c r="E42" s="42"/>
      <c r="F42" s="42"/>
      <c r="G42" s="42"/>
    </row>
    <row r="43" spans="1:7" ht="12.75" hidden="1">
      <c r="A43" s="20"/>
      <c r="B43" s="21" t="s">
        <v>50</v>
      </c>
      <c r="C43" s="22"/>
      <c r="D43" s="22"/>
      <c r="E43" s="22"/>
      <c r="F43" s="22"/>
      <c r="G43" s="22"/>
    </row>
    <row r="44" spans="1:7" ht="38.25" hidden="1">
      <c r="A44" s="105" t="s">
        <v>14</v>
      </c>
      <c r="B44" s="100" t="s">
        <v>6</v>
      </c>
      <c r="C44" s="18" t="s">
        <v>22</v>
      </c>
      <c r="D44" s="18" t="s">
        <v>23</v>
      </c>
      <c r="E44" s="102" t="s">
        <v>0</v>
      </c>
      <c r="F44" s="103"/>
      <c r="G44" s="104"/>
    </row>
    <row r="45" spans="1:7" ht="12.75" hidden="1">
      <c r="A45" s="106"/>
      <c r="B45" s="101"/>
      <c r="C45" s="4" t="s">
        <v>47</v>
      </c>
      <c r="D45" s="4" t="s">
        <v>33</v>
      </c>
      <c r="E45" s="4" t="s">
        <v>48</v>
      </c>
      <c r="F45" s="4" t="s">
        <v>36</v>
      </c>
      <c r="G45" s="4" t="s">
        <v>37</v>
      </c>
    </row>
    <row r="46" spans="1:7" ht="76.5" hidden="1">
      <c r="A46" s="5" t="s">
        <v>139</v>
      </c>
      <c r="B46" s="3" t="s">
        <v>8</v>
      </c>
      <c r="C46" s="52">
        <v>15971.4</v>
      </c>
      <c r="D46" s="52">
        <v>21813.2</v>
      </c>
      <c r="E46" s="52"/>
      <c r="F46" s="52"/>
      <c r="G46" s="52"/>
    </row>
    <row r="47" spans="1:7" ht="2.25" customHeight="1" hidden="1">
      <c r="A47" s="5" t="s">
        <v>140</v>
      </c>
      <c r="B47" s="3" t="s">
        <v>8</v>
      </c>
      <c r="C47" s="52">
        <v>9754.9</v>
      </c>
      <c r="D47" s="52">
        <v>11822.4</v>
      </c>
      <c r="E47" s="52"/>
      <c r="F47" s="52"/>
      <c r="G47" s="52"/>
    </row>
    <row r="48" spans="1:7" ht="51" hidden="1">
      <c r="A48" s="5" t="s">
        <v>141</v>
      </c>
      <c r="B48" s="3" t="s">
        <v>8</v>
      </c>
      <c r="C48" s="52">
        <v>1993.99</v>
      </c>
      <c r="D48" s="52"/>
      <c r="E48" s="52"/>
      <c r="F48" s="52"/>
      <c r="G48" s="52"/>
    </row>
    <row r="49" spans="1:7" ht="51" hidden="1">
      <c r="A49" s="5" t="s">
        <v>142</v>
      </c>
      <c r="B49" s="3" t="s">
        <v>8</v>
      </c>
      <c r="C49" s="52"/>
      <c r="D49" s="52">
        <v>2866</v>
      </c>
      <c r="E49" s="52"/>
      <c r="F49" s="52"/>
      <c r="G49" s="52"/>
    </row>
    <row r="50" spans="1:7" ht="63.75" hidden="1">
      <c r="A50" s="16" t="s">
        <v>41</v>
      </c>
      <c r="B50" s="34" t="s">
        <v>8</v>
      </c>
      <c r="C50" s="13">
        <f>SUM(C46:C49)</f>
        <v>27720.29</v>
      </c>
      <c r="D50" s="13">
        <f>SUM(D46:D49)</f>
        <v>36501.6</v>
      </c>
      <c r="E50" s="13">
        <f>SUM(E46:E49)</f>
        <v>0</v>
      </c>
      <c r="F50" s="13">
        <f>SUM(F46:F49)</f>
        <v>0</v>
      </c>
      <c r="G50" s="13">
        <f>SUM(G46:G49)</f>
        <v>0</v>
      </c>
    </row>
    <row r="51" spans="1:7" ht="12.75">
      <c r="A51" s="14" t="s">
        <v>51</v>
      </c>
      <c r="B51" s="29"/>
      <c r="C51" s="35"/>
      <c r="D51" s="54"/>
      <c r="E51" s="29"/>
      <c r="F51" s="29"/>
      <c r="G51" s="29"/>
    </row>
    <row r="52" spans="1:7" ht="12.75">
      <c r="A52" s="36" t="s">
        <v>15</v>
      </c>
      <c r="B52" s="29"/>
      <c r="C52" s="35"/>
      <c r="D52" s="54"/>
      <c r="E52" s="29"/>
      <c r="F52" s="29"/>
      <c r="G52" s="29"/>
    </row>
    <row r="53" spans="1:7" ht="24.75" customHeight="1">
      <c r="A53" s="25" t="s">
        <v>17</v>
      </c>
      <c r="B53" s="109" t="s">
        <v>25</v>
      </c>
      <c r="C53" s="109"/>
      <c r="D53" s="109"/>
      <c r="E53" s="109"/>
      <c r="F53" s="109"/>
      <c r="G53" s="109"/>
    </row>
    <row r="54" spans="1:7" ht="12.75">
      <c r="A54" s="25" t="s">
        <v>18</v>
      </c>
      <c r="B54" s="26" t="s">
        <v>3</v>
      </c>
      <c r="C54" s="37"/>
      <c r="D54" s="55"/>
      <c r="E54" s="38"/>
      <c r="F54" s="38"/>
      <c r="G54" s="38"/>
    </row>
    <row r="55" spans="1:7" ht="56.25" customHeight="1">
      <c r="A55" s="27" t="s">
        <v>19</v>
      </c>
      <c r="B55" s="111" t="s">
        <v>155</v>
      </c>
      <c r="C55" s="111"/>
      <c r="D55" s="111"/>
      <c r="E55" s="111"/>
      <c r="F55" s="111"/>
      <c r="G55" s="111"/>
    </row>
    <row r="56" spans="1:7" ht="12.75">
      <c r="A56" s="39"/>
      <c r="B56" s="29"/>
      <c r="C56" s="35"/>
      <c r="D56" s="54"/>
      <c r="E56" s="29"/>
      <c r="F56" s="29"/>
      <c r="G56" s="29"/>
    </row>
    <row r="57" spans="1:7" ht="38.25">
      <c r="A57" s="100" t="s">
        <v>7</v>
      </c>
      <c r="B57" s="100" t="s">
        <v>6</v>
      </c>
      <c r="C57" s="3" t="s">
        <v>22</v>
      </c>
      <c r="D57" s="3" t="s">
        <v>23</v>
      </c>
      <c r="E57" s="102" t="s">
        <v>0</v>
      </c>
      <c r="F57" s="103"/>
      <c r="G57" s="104"/>
    </row>
    <row r="58" spans="1:7" ht="12.75">
      <c r="A58" s="101"/>
      <c r="B58" s="101"/>
      <c r="C58" s="4" t="s">
        <v>47</v>
      </c>
      <c r="D58" s="4" t="s">
        <v>33</v>
      </c>
      <c r="E58" s="4" t="s">
        <v>48</v>
      </c>
      <c r="F58" s="4" t="s">
        <v>36</v>
      </c>
      <c r="G58" s="4" t="s">
        <v>37</v>
      </c>
    </row>
    <row r="59" spans="1:7" ht="51">
      <c r="A59" s="83" t="s">
        <v>143</v>
      </c>
      <c r="B59" s="3" t="s">
        <v>46</v>
      </c>
      <c r="C59" s="4"/>
      <c r="D59" s="4">
        <v>20</v>
      </c>
      <c r="E59" s="4"/>
      <c r="F59" s="4"/>
      <c r="G59" s="4"/>
    </row>
    <row r="60" spans="1:7" ht="36">
      <c r="A60" s="84" t="s">
        <v>144</v>
      </c>
      <c r="B60" s="3" t="s">
        <v>46</v>
      </c>
      <c r="C60" s="4"/>
      <c r="D60" s="4">
        <v>10</v>
      </c>
      <c r="E60" s="4">
        <v>10</v>
      </c>
      <c r="F60" s="4"/>
      <c r="G60" s="4"/>
    </row>
    <row r="61" spans="1:7" ht="60">
      <c r="A61" s="84" t="s">
        <v>145</v>
      </c>
      <c r="B61" s="4" t="s">
        <v>135</v>
      </c>
      <c r="C61" s="42">
        <v>40</v>
      </c>
      <c r="D61" s="42">
        <v>17</v>
      </c>
      <c r="E61" s="85">
        <v>17</v>
      </c>
      <c r="F61" s="42"/>
      <c r="G61" s="42"/>
    </row>
    <row r="62" spans="1:7" ht="25.5" customHeight="1">
      <c r="A62" s="3" t="s">
        <v>146</v>
      </c>
      <c r="B62" s="3" t="s">
        <v>52</v>
      </c>
      <c r="C62" s="4"/>
      <c r="D62" s="4"/>
      <c r="E62" s="4">
        <v>1</v>
      </c>
      <c r="F62" s="42"/>
      <c r="G62" s="42"/>
    </row>
    <row r="63" spans="1:7" ht="60">
      <c r="A63" s="84" t="s">
        <v>134</v>
      </c>
      <c r="B63" s="4" t="s">
        <v>135</v>
      </c>
      <c r="C63" s="42"/>
      <c r="D63" s="42"/>
      <c r="E63" s="42">
        <v>30</v>
      </c>
      <c r="F63" s="42"/>
      <c r="G63" s="42"/>
    </row>
    <row r="64" spans="1:7" ht="72">
      <c r="A64" s="84" t="s">
        <v>136</v>
      </c>
      <c r="B64" s="4" t="s">
        <v>135</v>
      </c>
      <c r="C64" s="42"/>
      <c r="D64" s="42"/>
      <c r="E64" s="42">
        <v>33</v>
      </c>
      <c r="F64" s="42"/>
      <c r="G64" s="42"/>
    </row>
    <row r="65" spans="1:7" ht="60">
      <c r="A65" s="84" t="s">
        <v>138</v>
      </c>
      <c r="B65" s="4" t="s">
        <v>135</v>
      </c>
      <c r="C65" s="42"/>
      <c r="D65" s="42"/>
      <c r="E65" s="42">
        <v>12</v>
      </c>
      <c r="F65" s="42"/>
      <c r="G65" s="42"/>
    </row>
    <row r="66" spans="1:7" ht="12.75">
      <c r="A66" s="20"/>
      <c r="B66" s="21" t="s">
        <v>50</v>
      </c>
      <c r="C66" s="22"/>
      <c r="D66" s="22"/>
      <c r="E66" s="22"/>
      <c r="F66" s="22"/>
      <c r="G66" s="22"/>
    </row>
    <row r="67" spans="1:7" ht="38.25">
      <c r="A67" s="105" t="s">
        <v>14</v>
      </c>
      <c r="B67" s="100" t="s">
        <v>6</v>
      </c>
      <c r="C67" s="18" t="s">
        <v>22</v>
      </c>
      <c r="D67" s="18" t="s">
        <v>23</v>
      </c>
      <c r="E67" s="102" t="s">
        <v>0</v>
      </c>
      <c r="F67" s="103"/>
      <c r="G67" s="104"/>
    </row>
    <row r="68" spans="1:7" ht="12.75">
      <c r="A68" s="106"/>
      <c r="B68" s="101"/>
      <c r="C68" s="4" t="s">
        <v>47</v>
      </c>
      <c r="D68" s="4" t="s">
        <v>33</v>
      </c>
      <c r="E68" s="4" t="s">
        <v>48</v>
      </c>
      <c r="F68" s="4" t="s">
        <v>36</v>
      </c>
      <c r="G68" s="4" t="s">
        <v>37</v>
      </c>
    </row>
    <row r="69" spans="1:7" ht="76.5">
      <c r="A69" s="5" t="s">
        <v>147</v>
      </c>
      <c r="B69" s="3" t="s">
        <v>8</v>
      </c>
      <c r="C69" s="52"/>
      <c r="D69" s="52">
        <v>4762</v>
      </c>
      <c r="E69" s="85"/>
      <c r="F69" s="52"/>
      <c r="G69" s="52"/>
    </row>
    <row r="70" spans="1:7" ht="63.75">
      <c r="A70" s="5" t="s">
        <v>148</v>
      </c>
      <c r="B70" s="3" t="s">
        <v>8</v>
      </c>
      <c r="C70" s="52"/>
      <c r="D70" s="52">
        <v>4212</v>
      </c>
      <c r="E70" s="85">
        <f>4410-93.6</f>
        <v>4316.4</v>
      </c>
      <c r="F70" s="52"/>
      <c r="G70" s="52"/>
    </row>
    <row r="71" spans="1:7" ht="51">
      <c r="A71" s="5" t="s">
        <v>141</v>
      </c>
      <c r="B71" s="3" t="s">
        <v>8</v>
      </c>
      <c r="C71" s="52">
        <v>12200</v>
      </c>
      <c r="D71" s="52">
        <v>12936</v>
      </c>
      <c r="E71" s="85">
        <f>12936</f>
        <v>12936</v>
      </c>
      <c r="F71" s="52"/>
      <c r="G71" s="52"/>
    </row>
    <row r="72" spans="1:7" ht="38.25">
      <c r="A72" s="5" t="s">
        <v>149</v>
      </c>
      <c r="B72" s="3" t="s">
        <v>8</v>
      </c>
      <c r="C72" s="52"/>
      <c r="D72" s="52"/>
      <c r="E72" s="52">
        <f>3620-20</f>
        <v>3600</v>
      </c>
      <c r="F72" s="52"/>
      <c r="G72" s="52"/>
    </row>
    <row r="73" spans="1:7" ht="76.5">
      <c r="A73" s="5" t="s">
        <v>139</v>
      </c>
      <c r="B73" s="3" t="s">
        <v>8</v>
      </c>
      <c r="C73" s="52"/>
      <c r="D73" s="52"/>
      <c r="E73" s="52">
        <f>29136-2223</f>
        <v>26913</v>
      </c>
      <c r="F73" s="52"/>
      <c r="G73" s="52"/>
    </row>
    <row r="74" spans="1:7" ht="76.5">
      <c r="A74" s="5" t="s">
        <v>140</v>
      </c>
      <c r="B74" s="3" t="s">
        <v>8</v>
      </c>
      <c r="C74" s="52"/>
      <c r="D74" s="52"/>
      <c r="E74" s="52">
        <f>12997-1299.7</f>
        <v>11697.3</v>
      </c>
      <c r="F74" s="52"/>
      <c r="G74" s="52"/>
    </row>
    <row r="75" spans="1:7" ht="51">
      <c r="A75" s="5" t="s">
        <v>142</v>
      </c>
      <c r="B75" s="3" t="s">
        <v>8</v>
      </c>
      <c r="C75" s="52"/>
      <c r="D75" s="52"/>
      <c r="E75" s="52">
        <f>13617-5635</f>
        <v>7982</v>
      </c>
      <c r="F75" s="52"/>
      <c r="G75" s="52"/>
    </row>
    <row r="76" spans="1:7" ht="51">
      <c r="A76" s="16" t="s">
        <v>45</v>
      </c>
      <c r="B76" s="34" t="s">
        <v>8</v>
      </c>
      <c r="C76" s="13">
        <f>C71+C70+C69+C72+C73+C74+C75</f>
        <v>12200</v>
      </c>
      <c r="D76" s="13">
        <f>D71+D70+D69+D72+D73+D74+D75</f>
        <v>21910</v>
      </c>
      <c r="E76" s="13">
        <f>E71+E70+E69+E72+E73+E74+E75</f>
        <v>67444.7</v>
      </c>
      <c r="F76" s="13">
        <f>F71+F70+F69+F72+F73+F74+F75</f>
        <v>0</v>
      </c>
      <c r="G76" s="13">
        <f>G71+G70+G69+G72+G73+G74+G75</f>
        <v>0</v>
      </c>
    </row>
    <row r="77" spans="1:7" ht="12.75">
      <c r="A77" s="56"/>
      <c r="B77" s="56"/>
      <c r="C77" s="56"/>
      <c r="D77" s="56"/>
      <c r="E77" s="56"/>
      <c r="F77" s="56"/>
      <c r="G77" s="56"/>
    </row>
    <row r="78" spans="1:7" ht="12.75">
      <c r="A78" s="14" t="s">
        <v>28</v>
      </c>
      <c r="B78" s="29"/>
      <c r="C78" s="35"/>
      <c r="D78" s="54"/>
      <c r="E78" s="29"/>
      <c r="F78" s="29"/>
      <c r="G78" s="29"/>
    </row>
    <row r="79" spans="1:7" ht="12.75">
      <c r="A79" s="36" t="s">
        <v>15</v>
      </c>
      <c r="B79" s="29"/>
      <c r="C79" s="35"/>
      <c r="D79" s="54"/>
      <c r="E79" s="29"/>
      <c r="F79" s="29"/>
      <c r="G79" s="29"/>
    </row>
    <row r="80" spans="1:7" ht="32.25" customHeight="1">
      <c r="A80" s="25" t="s">
        <v>17</v>
      </c>
      <c r="B80" s="109" t="s">
        <v>25</v>
      </c>
      <c r="C80" s="109"/>
      <c r="D80" s="109"/>
      <c r="E80" s="109"/>
      <c r="F80" s="109"/>
      <c r="G80" s="109"/>
    </row>
    <row r="81" spans="1:7" ht="12.75">
      <c r="A81" s="25" t="s">
        <v>18</v>
      </c>
      <c r="B81" s="26" t="s">
        <v>3</v>
      </c>
      <c r="C81" s="37"/>
      <c r="D81" s="55"/>
      <c r="E81" s="38"/>
      <c r="F81" s="38"/>
      <c r="G81" s="38"/>
    </row>
    <row r="82" spans="1:7" ht="46.5" customHeight="1">
      <c r="A82" s="27" t="s">
        <v>19</v>
      </c>
      <c r="B82" s="111" t="s">
        <v>133</v>
      </c>
      <c r="C82" s="111"/>
      <c r="D82" s="111"/>
      <c r="E82" s="111"/>
      <c r="F82" s="111"/>
      <c r="G82" s="111"/>
    </row>
    <row r="83" spans="1:7" ht="12.75">
      <c r="A83" s="39"/>
      <c r="B83" s="29"/>
      <c r="C83" s="35"/>
      <c r="D83" s="54"/>
      <c r="E83" s="29"/>
      <c r="F83" s="29"/>
      <c r="G83" s="29"/>
    </row>
    <row r="84" spans="1:7" ht="38.25">
      <c r="A84" s="100" t="s">
        <v>7</v>
      </c>
      <c r="B84" s="100" t="s">
        <v>6</v>
      </c>
      <c r="C84" s="3" t="s">
        <v>22</v>
      </c>
      <c r="D84" s="3" t="s">
        <v>23</v>
      </c>
      <c r="E84" s="102" t="s">
        <v>0</v>
      </c>
      <c r="F84" s="103"/>
      <c r="G84" s="104"/>
    </row>
    <row r="85" spans="1:7" ht="12.75">
      <c r="A85" s="101"/>
      <c r="B85" s="101"/>
      <c r="C85" s="4" t="s">
        <v>47</v>
      </c>
      <c r="D85" s="4" t="s">
        <v>33</v>
      </c>
      <c r="E85" s="4" t="s">
        <v>48</v>
      </c>
      <c r="F85" s="4" t="s">
        <v>36</v>
      </c>
      <c r="G85" s="4" t="s">
        <v>37</v>
      </c>
    </row>
    <row r="86" spans="1:7" ht="60">
      <c r="A86" s="86" t="s">
        <v>134</v>
      </c>
      <c r="B86" s="4" t="s">
        <v>135</v>
      </c>
      <c r="C86" s="42">
        <v>5</v>
      </c>
      <c r="D86" s="42">
        <v>6</v>
      </c>
      <c r="E86" s="42">
        <v>4</v>
      </c>
      <c r="F86" s="42">
        <v>5</v>
      </c>
      <c r="G86" s="42">
        <v>6</v>
      </c>
    </row>
    <row r="87" spans="1:7" ht="60">
      <c r="A87" s="84" t="s">
        <v>145</v>
      </c>
      <c r="B87" s="4" t="s">
        <v>135</v>
      </c>
      <c r="C87" s="42">
        <v>8</v>
      </c>
      <c r="D87" s="42">
        <v>42</v>
      </c>
      <c r="E87" s="42">
        <v>5</v>
      </c>
      <c r="F87" s="42">
        <v>5</v>
      </c>
      <c r="G87" s="42">
        <v>5</v>
      </c>
    </row>
    <row r="88" spans="1:7" ht="12.75">
      <c r="A88" s="20"/>
      <c r="B88" s="21" t="s">
        <v>50</v>
      </c>
      <c r="C88" s="22"/>
      <c r="D88" s="22"/>
      <c r="E88" s="22"/>
      <c r="F88" s="22"/>
      <c r="G88" s="22"/>
    </row>
    <row r="89" spans="1:7" ht="38.25">
      <c r="A89" s="105" t="s">
        <v>14</v>
      </c>
      <c r="B89" s="100" t="s">
        <v>6</v>
      </c>
      <c r="C89" s="18" t="s">
        <v>22</v>
      </c>
      <c r="D89" s="18" t="s">
        <v>23</v>
      </c>
      <c r="E89" s="102" t="s">
        <v>0</v>
      </c>
      <c r="F89" s="103"/>
      <c r="G89" s="104"/>
    </row>
    <row r="90" spans="1:7" ht="12.75">
      <c r="A90" s="106"/>
      <c r="B90" s="101"/>
      <c r="C90" s="4" t="s">
        <v>47</v>
      </c>
      <c r="D90" s="4" t="s">
        <v>33</v>
      </c>
      <c r="E90" s="4" t="s">
        <v>48</v>
      </c>
      <c r="F90" s="4" t="s">
        <v>36</v>
      </c>
      <c r="G90" s="4" t="s">
        <v>37</v>
      </c>
    </row>
    <row r="91" spans="1:7" ht="76.5">
      <c r="A91" s="5" t="s">
        <v>139</v>
      </c>
      <c r="B91" s="3" t="s">
        <v>8</v>
      </c>
      <c r="C91" s="52">
        <v>3199.8</v>
      </c>
      <c r="D91" s="52">
        <v>4906</v>
      </c>
      <c r="E91" s="52">
        <v>3530</v>
      </c>
      <c r="F91" s="52">
        <v>4336</v>
      </c>
      <c r="G91" s="52">
        <v>5191</v>
      </c>
    </row>
    <row r="92" spans="1:7" ht="51">
      <c r="A92" s="5" t="s">
        <v>141</v>
      </c>
      <c r="B92" s="3" t="s">
        <v>8</v>
      </c>
      <c r="C92" s="52">
        <v>10503.1</v>
      </c>
      <c r="D92" s="52">
        <v>14831.7</v>
      </c>
      <c r="E92" s="52">
        <v>9912</v>
      </c>
      <c r="F92" s="52">
        <v>9912</v>
      </c>
      <c r="G92" s="52">
        <v>9912</v>
      </c>
    </row>
    <row r="93" spans="1:7" ht="51">
      <c r="A93" s="16" t="s">
        <v>40</v>
      </c>
      <c r="B93" s="34" t="s">
        <v>8</v>
      </c>
      <c r="C93" s="13">
        <f>C91+C92</f>
        <v>13702.900000000001</v>
      </c>
      <c r="D93" s="13">
        <f>D91+D92</f>
        <v>19737.7</v>
      </c>
      <c r="E93" s="13">
        <f>E91+E92</f>
        <v>13442</v>
      </c>
      <c r="F93" s="13">
        <f>F91+F92</f>
        <v>14248</v>
      </c>
      <c r="G93" s="13">
        <f>G91+G92</f>
        <v>15103</v>
      </c>
    </row>
  </sheetData>
  <sheetProtection/>
  <mergeCells count="43">
    <mergeCell ref="B2:G2"/>
    <mergeCell ref="B3:G3"/>
    <mergeCell ref="F4:G4"/>
    <mergeCell ref="A5:G5"/>
    <mergeCell ref="A6:G6"/>
    <mergeCell ref="A7:G7"/>
    <mergeCell ref="E23:G23"/>
    <mergeCell ref="B8:E8"/>
    <mergeCell ref="A10:G10"/>
    <mergeCell ref="A11:G11"/>
    <mergeCell ref="A12:G12"/>
    <mergeCell ref="C15:G15"/>
    <mergeCell ref="B18:G18"/>
    <mergeCell ref="B37:B38"/>
    <mergeCell ref="E37:G37"/>
    <mergeCell ref="A44:A45"/>
    <mergeCell ref="B44:B45"/>
    <mergeCell ref="E44:G44"/>
    <mergeCell ref="B19:G19"/>
    <mergeCell ref="B20:G20"/>
    <mergeCell ref="A22:G22"/>
    <mergeCell ref="A23:A24"/>
    <mergeCell ref="B23:B24"/>
    <mergeCell ref="A89:A90"/>
    <mergeCell ref="B89:B90"/>
    <mergeCell ref="E89:G89"/>
    <mergeCell ref="B53:G53"/>
    <mergeCell ref="B55:G55"/>
    <mergeCell ref="A57:A58"/>
    <mergeCell ref="B57:B58"/>
    <mergeCell ref="E57:G57"/>
    <mergeCell ref="A67:A68"/>
    <mergeCell ref="B67:B68"/>
    <mergeCell ref="B1:G1"/>
    <mergeCell ref="B80:G80"/>
    <mergeCell ref="B82:G82"/>
    <mergeCell ref="A84:A85"/>
    <mergeCell ref="B84:B85"/>
    <mergeCell ref="E84:G84"/>
    <mergeCell ref="E67:G67"/>
    <mergeCell ref="B33:G33"/>
    <mergeCell ref="B35:G35"/>
    <mergeCell ref="A37:A38"/>
  </mergeCells>
  <printOptions/>
  <pageMargins left="0.7086614173228347" right="0.7086614173228347" top="0.7480314960629921" bottom="0.7480314960629921" header="0.31496062992125984" footer="0.31496062992125984"/>
  <pageSetup fitToHeight="3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2023-10-10T06:00:32Z</cp:lastPrinted>
  <dcterms:created xsi:type="dcterms:W3CDTF">2009-01-27T06:24:31Z</dcterms:created>
  <dcterms:modified xsi:type="dcterms:W3CDTF">2023-10-10T06:00:36Z</dcterms:modified>
  <cp:category/>
  <cp:version/>
  <cp:contentType/>
  <cp:contentStatus/>
</cp:coreProperties>
</file>