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50" sheetId="1" r:id="rId1"/>
    <sheet name="050 каз" sheetId="2" r:id="rId2"/>
  </sheets>
  <definedNames/>
  <calcPr fullCalcOnLoad="1" refMode="R1C1"/>
</workbook>
</file>

<file path=xl/sharedStrings.xml><?xml version="1.0" encoding="utf-8"?>
<sst xmlns="http://schemas.openxmlformats.org/spreadsheetml/2006/main" count="348" uniqueCount="149">
  <si>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</si>
  <si>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</si>
  <si>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</si>
  <si>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</si>
  <si>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2016 год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</si>
  <si>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</si>
  <si>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</si>
  <si>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</si>
  <si>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</si>
  <si>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</si>
  <si>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</si>
  <si>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2017 год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</si>
  <si>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</si>
  <si>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</si>
  <si>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</si>
  <si>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</si>
  <si>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</si>
  <si>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</si>
  <si>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</si>
  <si>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</si>
  <si>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</si>
  <si>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</si>
  <si>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</si>
  <si>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</si>
  <si>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</si>
  <si>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</si>
  <si>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</si>
  <si>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</si>
  <si>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</si>
  <si>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</si>
  <si>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</si>
  <si>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</si>
  <si>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 xml:space="preserve">размещение государственного социального заказа на развитие служб "Инватакси" </t>
  </si>
  <si>
    <t>количество получателей подгузников</t>
  </si>
  <si>
    <t>количество получателей калоприемников</t>
  </si>
  <si>
    <t>количество получателей мочеприемников</t>
  </si>
  <si>
    <t>машин</t>
  </si>
  <si>
    <t>Количество автомашины оказывающие услуги</t>
  </si>
  <si>
    <r>
      <t>увеличение норм обеспечения инвалидов обязательными гигиеническими средствами,</t>
    </r>
    <r>
      <rPr>
        <i/>
        <sz val="10"/>
        <color indexed="8"/>
        <rFont val="Times New Roman"/>
        <family val="1"/>
      </rPr>
      <t xml:space="preserve"> в том числе: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</si>
  <si>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</si>
  <si>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осуществление государственных функций, полномочий и оказание вытекающих из них государственных услуг</t>
  </si>
  <si>
    <t xml:space="preserve">Обеспечение прав и улучшение качества жизни инвалидов </t>
  </si>
  <si>
    <t xml:space="preserve">4510266 ГУ «Отдел занятости и социальных программ Бурабайского района»
</t>
  </si>
  <si>
    <t>районная</t>
  </si>
  <si>
    <t>индивидуальная</t>
  </si>
  <si>
    <t>БЮДЖЕТТІК БАҒДАРЛАМА</t>
  </si>
  <si>
    <t xml:space="preserve">4510266  «Бурабай ауданының жұмыспен қамту және әлеуметтік бағдарламалар бөлімі»ММ
</t>
  </si>
  <si>
    <t>бюджеттік бағдарлама әкімшісінің коды және атауы</t>
  </si>
  <si>
    <t>Бюджеттік бағдарламаның түрі:</t>
  </si>
  <si>
    <t>аудандық</t>
  </si>
  <si>
    <t>трансферттерді ұсыну</t>
  </si>
  <si>
    <t>іске асыру түріне қарай</t>
  </si>
  <si>
    <t>жеке</t>
  </si>
  <si>
    <t>ағымдағы/даму</t>
  </si>
  <si>
    <t>ағымдағы</t>
  </si>
  <si>
    <t>Бюджеттік бағдарламаның мақсаты:</t>
  </si>
  <si>
    <t>Бюджеттік бағдарламаның сипаттамасы (негіздемесі):</t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</si>
  <si>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</si>
  <si>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</si>
  <si>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</si>
  <si>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</si>
  <si>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</si>
  <si>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</si>
  <si>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2016 жыл</t>
  </si>
  <si>
    <t>2017 жыл</t>
  </si>
  <si>
    <t>2018 жыл</t>
  </si>
  <si>
    <t>Жалпы бюджеттік бағдарлама бойынша шығыстар</t>
  </si>
  <si>
    <t>мың теңге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</si>
  <si>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011 "Республикалық бюджеттен трансферттер есебінен" </t>
    </r>
    <r>
      <rPr>
        <b/>
        <sz val="10"/>
        <color indexed="8"/>
        <rFont val="Times New Roman"/>
        <family val="1"/>
      </rPr>
      <t xml:space="preserve">   </t>
    </r>
  </si>
  <si>
    <t>Бюджеттік кіші бағдарламаның түрі:</t>
  </si>
  <si>
    <t>Тікелей нәтиже көрсеткіштері</t>
  </si>
  <si>
    <r>
      <t>Бюджеттік бағдарламаның коды және атауы</t>
    </r>
    <r>
      <rPr>
        <sz val="10"/>
        <rFont val="Times New Roman"/>
        <family val="1"/>
      </rPr>
      <t xml:space="preserve"> 451/0266-050 Мүгедектердің құқықтарын қамтамасыз ету және өмір сүру сапасын жақсарту бойынша іс-шаралар жоспарын іске асыру</t>
    </r>
  </si>
  <si>
    <t>Мүгедектердің құқықтарын қамтамасыз ету және өмір сүру сапасын жақсарту</t>
  </si>
  <si>
    <t xml:space="preserve">Мүгедектер үшін қолжетімді көліктік орта және міндетті гигиеналық құралдардың нормаларын арттыруын қамтамасыз ету </t>
  </si>
  <si>
    <r>
      <t xml:space="preserve">мүгедектерді міндетті гигиеналық құралдар нормаларының қамтамасыз етуін арттыру, </t>
    </r>
    <r>
      <rPr>
        <i/>
        <sz val="10"/>
        <color indexed="8"/>
        <rFont val="Times New Roman"/>
        <family val="1"/>
      </rPr>
      <t>соның ішінде:</t>
    </r>
    <r>
      <rPr>
        <sz val="10"/>
        <color indexed="8"/>
        <rFont val="Times New Roman"/>
        <family val="1"/>
      </rPr>
      <t xml:space="preserve"> </t>
    </r>
  </si>
  <si>
    <t>несеп қабылдағыштар</t>
  </si>
  <si>
    <t>памперстер</t>
  </si>
  <si>
    <t xml:space="preserve"> "Инватакси" қызметтерді дамытуға мемлекеттік әлеуметтік тапсырысты орналастыру</t>
  </si>
  <si>
    <t xml:space="preserve">Бюджеттік бағдарлама бойынша барлық шығыстар </t>
  </si>
  <si>
    <r>
      <t xml:space="preserve">Міндетті гигиеналық құралдарымен қамтылған мүгедектердің саны, </t>
    </r>
    <r>
      <rPr>
        <i/>
        <sz val="10"/>
        <rFont val="Times New Roman"/>
        <family val="1"/>
      </rPr>
      <t xml:space="preserve">соның ішінде: </t>
    </r>
  </si>
  <si>
    <t>нәжіс қабылдағыштар</t>
  </si>
  <si>
    <t xml:space="preserve">несеп қабылдағыштар алушылардың саны </t>
  </si>
  <si>
    <t>нәжіс қабылдағыштар алушылардың саны</t>
  </si>
  <si>
    <t>памперс алушылардың саны</t>
  </si>
  <si>
    <t>Қызмет көрсететін автокөліктің саны</t>
  </si>
  <si>
    <t>көлік</t>
  </si>
  <si>
    <t xml:space="preserve">мазмұнына қарай: 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</si>
  <si>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</si>
  <si>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Мүгедектер үшін қолжетімді көліктік ортаны қамтамасыз ету</t>
  </si>
  <si>
    <t xml:space="preserve">мазмұнына байланысты: </t>
  </si>
  <si>
    <t>Бюджеттік кіші бағдарламаның сипаттамасы (негіздемесі)</t>
  </si>
  <si>
    <t>мазмұнына қарай</t>
  </si>
  <si>
    <t>мемлекеттік баскару деңгейіне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</si>
  <si>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015"Жергілікті бюджеттің қаражатының есебінен" </t>
    </r>
    <r>
      <rPr>
        <b/>
        <sz val="10"/>
        <color indexed="8"/>
        <rFont val="Times New Roman"/>
        <family val="1"/>
      </rPr>
      <t xml:space="preserve">   </t>
    </r>
  </si>
  <si>
    <t xml:space="preserve">Бюджеттік кіші бағдарламаның сипаттамасы (негіздемесі) </t>
  </si>
  <si>
    <t>адам</t>
  </si>
  <si>
    <r>
      <rPr>
        <b/>
        <sz val="10"/>
        <rFont val="Times New Roman"/>
        <family val="1"/>
      </rPr>
      <t>Бюджеттік бағдарламаның нормативтік құқықтық негізі</t>
    </r>
    <r>
      <rPr>
        <sz val="10"/>
        <rFont val="Times New Roman"/>
        <family val="1"/>
      </rPr>
      <t xml:space="preserve"> Қазақстан Республикасының 2008 жылдың 4 желтоқсаннындағы 95 бюджет кодексінің 35 бабы,   Қазақстан Республикасының  2005 жылғы 13 сәуірдегі «Қазақстан Республикасында мүгедектерді әлеуметтік қорғау туралы» №39 Заңының 17 бабы , Қазақстан Республикасы Денсаулық сақтау және әлеуметтік даму министрінің 2015 жылғы 22 қаңтардағы № 26 бұйрығы,Мүгедектердi протездік-ортопедиялық көмекпен және техникалық көмекшi (орнын толтырушы) құралдармен қамтамасыз ету қағидалары бөлім 19,20
</t>
    </r>
  </si>
  <si>
    <t>Мүгедектерді әлеуметтік оңалту шараларымен, автокөліктің тасымалдау қызметімен қаматамасыз ету-100%</t>
  </si>
  <si>
    <t>2019 год</t>
  </si>
  <si>
    <t>2019 жыл</t>
  </si>
  <si>
    <t>Оплата услуг специалистов жестового языка</t>
  </si>
  <si>
    <t>количество получателей услуг специалиста жестового языка</t>
  </si>
  <si>
    <t>Конечные результаты бюджетной программы:</t>
  </si>
  <si>
    <t>Бюджеттiк бағдарламаның түпкілікті нәтижелері:</t>
  </si>
  <si>
    <t>компенсаторлық құралдар</t>
  </si>
  <si>
    <t>Қызметтерді төлеу ымдау тілі мамандарының</t>
  </si>
  <si>
    <t>қызмет алушылардың саны ымдау тілі маманының</t>
  </si>
  <si>
    <t>алушылардың саны компенсаторлық құралдар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</si>
  <si>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</si>
  <si>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Бюджеттік бағдарламаның басшысы - басшы Кожагулов Канат Кайирбекович</t>
  </si>
  <si>
    <t>на 2018-2020 годы</t>
  </si>
  <si>
    <t>2020 год</t>
  </si>
  <si>
    <t>2018-2020 жылдарға арналған</t>
  </si>
  <si>
    <t>2020 жыл</t>
  </si>
  <si>
    <t>Мүгедектер үшін қолжетімді көліктік орта және міндетті гигиеналық құралдардың нормаларын арттыруын қамтамасыз ету.Қамтамасыз ету, ымдау тілі маманның қызметімен.</t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</si>
  <si>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Решение сессии Бурабайского районного маслихата №6С-22/1 от 22.12.2017г  "О районном бюджете на 2018-2020 годы"
</t>
    </r>
  </si>
  <si>
    <t>Итого компенсаторных средств:</t>
  </si>
  <si>
    <t>катетер (12 штук в год)</t>
  </si>
  <si>
    <t>крем защитный (12 штук в год)</t>
  </si>
  <si>
    <t>очиститель для кожи (12 штук в год)</t>
  </si>
  <si>
    <t>нейтрализатор запаха (12 штук в год)</t>
  </si>
  <si>
    <t>впитывающая простынь (пеленка) (365 штук в год)</t>
  </si>
  <si>
    <t>кресло-стул с санитарным оснащением (1 штука на 4 года)</t>
  </si>
  <si>
    <t>порошок-пудра абсорбирующий (12 штук в год)</t>
  </si>
  <si>
    <t>паста-герметик для защиты и выравнивания кожи вокруг стомы (12 штук в год)</t>
  </si>
  <si>
    <t>опорные откидные поручни для туалетных комнат (1 штука на 4 года)</t>
  </si>
  <si>
    <t>поручни для ванных комнат (1 штука на 4 года)</t>
  </si>
  <si>
    <t>мочеприемники (353 штуки в год)</t>
  </si>
  <si>
    <t>калоприемники (353 штуки в год)</t>
  </si>
  <si>
    <t>подгузники (250 штук в год)</t>
  </si>
  <si>
    <t>количество получателей катетеров</t>
  </si>
  <si>
    <t>количество получателей - крем защитный</t>
  </si>
  <si>
    <t>количество получателей -очиститель для кожи</t>
  </si>
  <si>
    <t>количество получателей -нейтрализатор запаха</t>
  </si>
  <si>
    <t>количество получателей -впитывающие простыни (пеленки)</t>
  </si>
  <si>
    <t>количество получателей -кресло-стул с санитарным оснащением</t>
  </si>
  <si>
    <t>количество получателей -порошок-пудра абсорбирующий</t>
  </si>
  <si>
    <t>количество получателей -паста-герметик для защиты и выравнивания кожи вокруг стомы</t>
  </si>
  <si>
    <t>количество получателей -опорные откидные поручни для туалетных комнат</t>
  </si>
  <si>
    <t>количество получателей -поручни для ванных комнат</t>
  </si>
  <si>
    <t>количество получателей компенсаторных средств, всего:</t>
  </si>
  <si>
    <r>
      <t xml:space="preserve">Количество инвалидов обеспеченных обязательными гигиеническими средствами, </t>
    </r>
    <r>
      <rPr>
        <b/>
        <i/>
        <sz val="10"/>
        <rFont val="Times New Roman"/>
        <family val="1"/>
      </rPr>
      <t xml:space="preserve">в том числе: </t>
    </r>
  </si>
  <si>
    <t xml:space="preserve">Обеспечение доступной транспортной среды для инвалидов </t>
  </si>
  <si>
    <t>Обеспечение  инвалидов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</t>
  </si>
  <si>
    <r>
      <t>увеличение норм обеспечения инвалидов обязательными гигиеническими средствами,</t>
    </r>
    <r>
      <rPr>
        <b/>
        <i/>
        <sz val="10"/>
        <color indexed="8"/>
        <rFont val="Times New Roman"/>
        <family val="1"/>
      </rPr>
      <t xml:space="preserve"> в том числе: </t>
    </r>
  </si>
  <si>
    <t>Обеспечение инвалидов мерами социальной реабилитации, услугами по перевозке автомобильным транспортом-100%, обеспечение обязательными гигиеническими средствами - 100%,обеспечение вспомогательными(компенсаторными) средствами - 100%, услугами специалистов жествого языка-100%</t>
  </si>
  <si>
    <t xml:space="preserve">
Утверждена приказом руководителя                                                                                                                  ГУ "Отдел занятости и социальных программ                                                    Бурабайского района" от  26 декабря 2017 года  №96                                                                                                                                                        Приложение №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</si>
  <si>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 xml:space="preserve"> ММ "Бурабай ауданының жұмыспен қамту және әлеуметтік бағдарламалар бөлімі ",26 желтоқсан 2017 жылғы №96 басшысы бұйрығымен бекітілген                                                                     №12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</si>
  <si>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r>
      <t>Код и наименование бюджетной программы</t>
    </r>
    <r>
      <rPr>
        <sz val="10"/>
        <rFont val="Times New Roman"/>
        <family val="1"/>
      </rPr>
      <t xml:space="preserve"> 050 Реализация плана мероприятий по обеспечению прав и улучшению качества жизни инвалидов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</si>
</sst>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7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184" fontId="1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9">
      <selection activeCell="A11" sqref="A11:G11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38" t="s">
        <v>27</v>
      </c>
    </row>
    <row r="2" ht="12.75" hidden="1">
      <c r="G2" s="38" t="s">
        <v>28</v>
      </c>
    </row>
    <row r="3" ht="6" customHeight="1">
      <c r="G3" s="37"/>
    </row>
    <row r="4" spans="2:8" ht="140.25" customHeight="1">
      <c r="B4" s="85" t="s">
        <v>146</v>
      </c>
      <c r="C4" s="85"/>
      <c r="D4" s="85"/>
      <c r="E4" s="85"/>
      <c r="F4" s="85"/>
      <c r="G4" s="85"/>
      <c r="H4" s="32"/>
    </row>
    <row r="5" spans="1:10" ht="13.5" customHeight="1">
      <c r="A5" s="86" t="s">
        <v>10</v>
      </c>
      <c r="B5" s="87"/>
      <c r="C5" s="87"/>
      <c r="D5" s="87"/>
      <c r="E5" s="87"/>
      <c r="F5" s="87"/>
      <c r="G5" s="87"/>
      <c r="H5" s="32"/>
      <c r="I5" s="26"/>
      <c r="J5" s="26"/>
    </row>
    <row r="6" spans="1:10" ht="18" customHeight="1">
      <c r="A6" s="88" t="s">
        <v>42</v>
      </c>
      <c r="B6" s="89"/>
      <c r="C6" s="89"/>
      <c r="D6" s="89"/>
      <c r="E6" s="89"/>
      <c r="F6" s="89"/>
      <c r="G6" s="89"/>
      <c r="H6" s="32"/>
      <c r="I6" s="27"/>
      <c r="J6" s="27"/>
    </row>
    <row r="7" spans="1:10" ht="18" customHeight="1">
      <c r="A7" s="90" t="s">
        <v>12</v>
      </c>
      <c r="B7" s="90"/>
      <c r="C7" s="90"/>
      <c r="D7" s="90"/>
      <c r="E7" s="90"/>
      <c r="F7" s="90"/>
      <c r="G7" s="90"/>
      <c r="H7" s="32"/>
      <c r="J7" s="10"/>
    </row>
    <row r="8" spans="1:10" ht="12.75">
      <c r="A8" s="9"/>
      <c r="B8" s="86" t="s">
        <v>110</v>
      </c>
      <c r="C8" s="86"/>
      <c r="D8" s="86"/>
      <c r="E8" s="86"/>
      <c r="F8" s="9"/>
      <c r="G8" s="9"/>
      <c r="H8" s="32"/>
      <c r="J8" s="11"/>
    </row>
    <row r="9" ht="11.25" customHeight="1">
      <c r="A9" s="2"/>
    </row>
    <row r="10" spans="1:9" ht="38.25" customHeight="1">
      <c r="A10" s="91" t="s">
        <v>148</v>
      </c>
      <c r="B10" s="91"/>
      <c r="C10" s="91"/>
      <c r="D10" s="91"/>
      <c r="E10" s="91"/>
      <c r="F10" s="91"/>
      <c r="G10" s="91"/>
      <c r="H10" s="29"/>
      <c r="I10" s="29"/>
    </row>
    <row r="11" spans="1:9" ht="26.25" customHeight="1">
      <c r="A11" s="92" t="s">
        <v>108</v>
      </c>
      <c r="B11" s="92"/>
      <c r="C11" s="92"/>
      <c r="D11" s="92"/>
      <c r="E11" s="92"/>
      <c r="F11" s="92"/>
      <c r="G11" s="92"/>
      <c r="H11" s="28"/>
      <c r="I11" s="28"/>
    </row>
    <row r="12" spans="1:9" ht="93.75" customHeight="1">
      <c r="A12" s="93" t="s">
        <v>115</v>
      </c>
      <c r="B12" s="93"/>
      <c r="C12" s="93"/>
      <c r="D12" s="93"/>
      <c r="E12" s="93"/>
      <c r="F12" s="93"/>
      <c r="G12" s="93"/>
      <c r="H12" s="23"/>
      <c r="I12" s="23"/>
    </row>
    <row r="13" spans="1:9" ht="12.75">
      <c r="A13" s="23" t="s">
        <v>13</v>
      </c>
      <c r="B13" s="28"/>
      <c r="C13" s="28"/>
      <c r="D13" s="28"/>
      <c r="E13" s="28"/>
      <c r="F13" s="28"/>
      <c r="G13" s="28"/>
      <c r="H13" s="28"/>
      <c r="I13" s="28"/>
    </row>
    <row r="14" spans="1:9" ht="12.75">
      <c r="A14" s="31" t="s">
        <v>5</v>
      </c>
      <c r="B14" s="28"/>
      <c r="C14" s="28"/>
      <c r="D14" s="39" t="s">
        <v>43</v>
      </c>
      <c r="E14" s="28"/>
      <c r="F14" s="28"/>
      <c r="G14" s="28"/>
      <c r="H14" s="28"/>
      <c r="I14" s="28"/>
    </row>
    <row r="15" spans="1:9" ht="12.75">
      <c r="A15" s="30" t="s">
        <v>2</v>
      </c>
      <c r="B15" s="28"/>
      <c r="C15" s="28"/>
      <c r="D15" s="94" t="s">
        <v>22</v>
      </c>
      <c r="E15" s="94"/>
      <c r="F15" s="94"/>
      <c r="G15" s="94"/>
      <c r="H15" s="28"/>
      <c r="I15" s="28"/>
    </row>
    <row r="16" spans="1:9" ht="12.75">
      <c r="A16" s="30" t="s">
        <v>1</v>
      </c>
      <c r="B16" s="28"/>
      <c r="C16" s="28"/>
      <c r="D16" s="28" t="s">
        <v>44</v>
      </c>
      <c r="E16" s="28"/>
      <c r="F16" s="28"/>
      <c r="G16" s="28"/>
      <c r="H16" s="28"/>
      <c r="I16" s="28"/>
    </row>
    <row r="17" spans="1:9" ht="12.75">
      <c r="A17" s="30" t="s">
        <v>6</v>
      </c>
      <c r="B17" s="28"/>
      <c r="C17" s="28"/>
      <c r="D17" s="1" t="s">
        <v>3</v>
      </c>
      <c r="E17" s="28"/>
      <c r="F17" s="28"/>
      <c r="G17" s="28"/>
      <c r="H17" s="28"/>
      <c r="I17" s="28"/>
    </row>
    <row r="18" spans="1:9" ht="18" customHeight="1">
      <c r="A18" s="45" t="s">
        <v>20</v>
      </c>
      <c r="B18" s="93" t="s">
        <v>41</v>
      </c>
      <c r="C18" s="93"/>
      <c r="D18" s="93"/>
      <c r="E18" s="93"/>
      <c r="F18" s="93"/>
      <c r="G18" s="93"/>
      <c r="H18" s="12"/>
      <c r="I18" s="12"/>
    </row>
    <row r="19" spans="1:9" ht="70.5" customHeight="1">
      <c r="A19" s="46" t="s">
        <v>102</v>
      </c>
      <c r="B19" s="93" t="s">
        <v>145</v>
      </c>
      <c r="C19" s="93"/>
      <c r="D19" s="93"/>
      <c r="E19" s="93"/>
      <c r="F19" s="93"/>
      <c r="G19" s="93"/>
      <c r="H19" s="24"/>
      <c r="I19" s="24"/>
    </row>
    <row r="20" spans="1:9" ht="40.5" customHeight="1">
      <c r="A20" s="46" t="s">
        <v>31</v>
      </c>
      <c r="B20" s="93" t="s">
        <v>143</v>
      </c>
      <c r="C20" s="93"/>
      <c r="D20" s="93"/>
      <c r="E20" s="93"/>
      <c r="F20" s="93"/>
      <c r="G20" s="93"/>
      <c r="H20" s="25"/>
      <c r="I20" s="25"/>
    </row>
    <row r="21" ht="15.75" customHeight="1">
      <c r="A21" s="13"/>
    </row>
    <row r="22" spans="1:7" ht="15.75" customHeight="1">
      <c r="A22" s="95" t="s">
        <v>14</v>
      </c>
      <c r="B22" s="95"/>
      <c r="C22" s="95"/>
      <c r="D22" s="95"/>
      <c r="E22" s="95"/>
      <c r="F22" s="95"/>
      <c r="G22" s="95"/>
    </row>
    <row r="23" spans="1:7" ht="12.75" hidden="1">
      <c r="A23" s="40">
        <v>1</v>
      </c>
      <c r="B23" s="40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</row>
    <row r="24" spans="1:7" ht="38.25">
      <c r="A24" s="96" t="s">
        <v>15</v>
      </c>
      <c r="B24" s="98" t="s">
        <v>7</v>
      </c>
      <c r="C24" s="3" t="s">
        <v>29</v>
      </c>
      <c r="D24" s="3" t="s">
        <v>30</v>
      </c>
      <c r="E24" s="98" t="s">
        <v>0</v>
      </c>
      <c r="F24" s="98"/>
      <c r="G24" s="98"/>
    </row>
    <row r="25" spans="1:7" ht="12.75">
      <c r="A25" s="97"/>
      <c r="B25" s="98"/>
      <c r="C25" s="5" t="s">
        <v>4</v>
      </c>
      <c r="D25" s="5" t="s">
        <v>11</v>
      </c>
      <c r="E25" s="5" t="s">
        <v>16</v>
      </c>
      <c r="F25" s="5" t="s">
        <v>98</v>
      </c>
      <c r="G25" s="5" t="s">
        <v>111</v>
      </c>
    </row>
    <row r="26" spans="1:7" ht="52.5">
      <c r="A26" s="81" t="s">
        <v>144</v>
      </c>
      <c r="B26" s="58" t="s">
        <v>9</v>
      </c>
      <c r="C26" s="75">
        <f>C27+C28+C29</f>
        <v>11018.24</v>
      </c>
      <c r="D26" s="75">
        <f>D27+D28+D29</f>
        <v>10690.5</v>
      </c>
      <c r="E26" s="75">
        <f>E27+E28+E29</f>
        <v>13534</v>
      </c>
      <c r="F26" s="53"/>
      <c r="G26" s="53"/>
    </row>
    <row r="27" spans="1:7" ht="25.5">
      <c r="A27" s="54" t="s">
        <v>127</v>
      </c>
      <c r="B27" s="3" t="s">
        <v>9</v>
      </c>
      <c r="C27" s="57">
        <v>929.1</v>
      </c>
      <c r="D27" s="62">
        <f>1302.7+436.9</f>
        <v>1739.6</v>
      </c>
      <c r="E27" s="62">
        <v>1680</v>
      </c>
      <c r="F27" s="33"/>
      <c r="G27" s="33"/>
    </row>
    <row r="28" spans="1:7" ht="25.5">
      <c r="A28" s="54" t="s">
        <v>128</v>
      </c>
      <c r="B28" s="3" t="s">
        <v>9</v>
      </c>
      <c r="C28" s="57">
        <v>3282.9</v>
      </c>
      <c r="D28" s="62">
        <f>4939.3-3901.6</f>
        <v>1037.7000000000003</v>
      </c>
      <c r="E28" s="62">
        <v>2348</v>
      </c>
      <c r="F28" s="33"/>
      <c r="G28" s="33"/>
    </row>
    <row r="29" spans="1:7" ht="25.5">
      <c r="A29" s="54" t="s">
        <v>129</v>
      </c>
      <c r="B29" s="3" t="s">
        <v>9</v>
      </c>
      <c r="C29" s="57">
        <v>6806.24</v>
      </c>
      <c r="D29" s="62">
        <f>9225-876.5-435.3</f>
        <v>7913.2</v>
      </c>
      <c r="E29" s="62">
        <v>9506</v>
      </c>
      <c r="F29" s="33"/>
      <c r="G29" s="33"/>
    </row>
    <row r="30" spans="1:7" ht="27">
      <c r="A30" s="68" t="s">
        <v>116</v>
      </c>
      <c r="B30" s="58" t="s">
        <v>9</v>
      </c>
      <c r="C30" s="69">
        <f>C31+C32+C33+C34+C35+C36+C37+C38+C39+C40</f>
        <v>0</v>
      </c>
      <c r="D30" s="70">
        <f>D31+D32+D33+D34+D35+D36+D37+D38+D39+D40</f>
        <v>3688.55</v>
      </c>
      <c r="E30" s="70">
        <f>E31+E32+E33+E34+E35+E36+E37+E38+E39+E40</f>
        <v>3700</v>
      </c>
      <c r="F30" s="33"/>
      <c r="G30" s="33"/>
    </row>
    <row r="31" spans="1:7" ht="25.5">
      <c r="A31" s="54" t="s">
        <v>117</v>
      </c>
      <c r="B31" s="3" t="s">
        <v>9</v>
      </c>
      <c r="C31" s="71"/>
      <c r="D31" s="64">
        <f>65-44.8</f>
        <v>20.200000000000003</v>
      </c>
      <c r="E31" s="64">
        <v>8</v>
      </c>
      <c r="F31" s="33"/>
      <c r="G31" s="33"/>
    </row>
    <row r="32" spans="1:7" ht="25.5">
      <c r="A32" s="54" t="s">
        <v>118</v>
      </c>
      <c r="B32" s="3" t="s">
        <v>9</v>
      </c>
      <c r="C32" s="71"/>
      <c r="D32" s="64">
        <f>116-0.68</f>
        <v>115.32</v>
      </c>
      <c r="E32" s="64">
        <v>384</v>
      </c>
      <c r="F32" s="33"/>
      <c r="G32" s="33"/>
    </row>
    <row r="33" spans="1:7" s="16" customFormat="1" ht="28.5" customHeight="1">
      <c r="A33" s="54" t="s">
        <v>119</v>
      </c>
      <c r="B33" s="3" t="s">
        <v>9</v>
      </c>
      <c r="C33" s="71"/>
      <c r="D33" s="64">
        <f>123-0.42</f>
        <v>122.58</v>
      </c>
      <c r="E33" s="64">
        <v>408</v>
      </c>
      <c r="F33" s="33"/>
      <c r="G33" s="33"/>
    </row>
    <row r="34" spans="1:7" ht="25.5">
      <c r="A34" s="54" t="s">
        <v>120</v>
      </c>
      <c r="B34" s="3" t="s">
        <v>9</v>
      </c>
      <c r="C34" s="71"/>
      <c r="D34" s="64">
        <f>173-0.08</f>
        <v>172.92</v>
      </c>
      <c r="E34" s="64">
        <v>672</v>
      </c>
      <c r="F34" s="33"/>
      <c r="G34" s="33"/>
    </row>
    <row r="35" spans="1:7" ht="25.5">
      <c r="A35" s="54" t="s">
        <v>121</v>
      </c>
      <c r="B35" s="3" t="s">
        <v>9</v>
      </c>
      <c r="C35" s="71"/>
      <c r="D35" s="64">
        <f>2806-499.5</f>
        <v>2306.5</v>
      </c>
      <c r="E35" s="64">
        <v>438</v>
      </c>
      <c r="F35" s="33"/>
      <c r="G35" s="33"/>
    </row>
    <row r="36" spans="1:7" ht="38.25">
      <c r="A36" s="54" t="s">
        <v>122</v>
      </c>
      <c r="B36" s="3" t="s">
        <v>9</v>
      </c>
      <c r="C36" s="71"/>
      <c r="D36" s="64">
        <f>411-59</f>
        <v>352</v>
      </c>
      <c r="E36" s="64">
        <v>275</v>
      </c>
      <c r="F36" s="33"/>
      <c r="G36" s="33"/>
    </row>
    <row r="37" spans="1:7" ht="19.5" customHeight="1">
      <c r="A37" s="54" t="s">
        <v>123</v>
      </c>
      <c r="B37" s="3" t="s">
        <v>9</v>
      </c>
      <c r="C37" s="71"/>
      <c r="D37" s="64">
        <f>134-0.03</f>
        <v>133.97</v>
      </c>
      <c r="E37" s="64">
        <v>408</v>
      </c>
      <c r="F37" s="33"/>
      <c r="G37" s="33"/>
    </row>
    <row r="38" spans="1:7" ht="38.25">
      <c r="A38" s="54" t="s">
        <v>124</v>
      </c>
      <c r="B38" s="3" t="s">
        <v>9</v>
      </c>
      <c r="C38" s="71"/>
      <c r="D38" s="64">
        <f>118-18.08</f>
        <v>99.92</v>
      </c>
      <c r="E38" s="64">
        <v>840</v>
      </c>
      <c r="F38" s="33"/>
      <c r="G38" s="33"/>
    </row>
    <row r="39" spans="1:7" ht="40.5" customHeight="1">
      <c r="A39" s="54" t="s">
        <v>125</v>
      </c>
      <c r="B39" s="3" t="s">
        <v>9</v>
      </c>
      <c r="C39" s="71"/>
      <c r="D39" s="64">
        <f>266-104.41</f>
        <v>161.59</v>
      </c>
      <c r="E39" s="64">
        <v>192</v>
      </c>
      <c r="F39" s="33"/>
      <c r="G39" s="33"/>
    </row>
    <row r="40" spans="1:7" ht="25.5">
      <c r="A40" s="54" t="s">
        <v>126</v>
      </c>
      <c r="B40" s="3" t="s">
        <v>9</v>
      </c>
      <c r="C40" s="72">
        <v>0</v>
      </c>
      <c r="D40" s="73">
        <f>257-53.45</f>
        <v>203.55</v>
      </c>
      <c r="E40" s="73">
        <v>75</v>
      </c>
      <c r="F40" s="33"/>
      <c r="G40" s="33"/>
    </row>
    <row r="41" spans="1:7" ht="38.25">
      <c r="A41" s="6" t="s">
        <v>32</v>
      </c>
      <c r="B41" s="3" t="s">
        <v>9</v>
      </c>
      <c r="C41" s="33">
        <f>C87+C103</f>
        <v>4086</v>
      </c>
      <c r="D41" s="33">
        <f>D87+D103</f>
        <v>3778</v>
      </c>
      <c r="E41" s="33">
        <f>E87+E103</f>
        <v>2799</v>
      </c>
      <c r="F41" s="33"/>
      <c r="G41" s="33"/>
    </row>
    <row r="42" spans="1:7" ht="28.5" customHeight="1">
      <c r="A42" s="6" t="s">
        <v>100</v>
      </c>
      <c r="B42" s="3" t="s">
        <v>9</v>
      </c>
      <c r="C42" s="33"/>
      <c r="D42" s="33">
        <v>3082</v>
      </c>
      <c r="E42" s="33">
        <v>3691</v>
      </c>
      <c r="F42" s="33"/>
      <c r="G42" s="33"/>
    </row>
    <row r="43" spans="1:7" ht="52.5" customHeight="1">
      <c r="A43" s="36" t="s">
        <v>17</v>
      </c>
      <c r="B43" s="58" t="s">
        <v>9</v>
      </c>
      <c r="C43" s="34">
        <f>C26+C41+C42+C30</f>
        <v>15104.24</v>
      </c>
      <c r="D43" s="34">
        <f>D26+D41+D42+D30</f>
        <v>21239.05</v>
      </c>
      <c r="E43" s="34">
        <f>E26+E41+E42+E30</f>
        <v>23724</v>
      </c>
      <c r="F43" s="34">
        <f>F26+F41+F42+F30</f>
        <v>0</v>
      </c>
      <c r="G43" s="34">
        <f>G26+G41+G42+G30</f>
        <v>0</v>
      </c>
    </row>
    <row r="44" spans="1:7" ht="12.75">
      <c r="A44" s="35" t="s">
        <v>26</v>
      </c>
      <c r="B44" s="18"/>
      <c r="C44" s="19"/>
      <c r="D44" s="20"/>
      <c r="E44" s="18"/>
      <c r="F44" s="18"/>
      <c r="G44" s="18"/>
    </row>
    <row r="45" spans="1:7" ht="12.75">
      <c r="A45" s="21" t="s">
        <v>19</v>
      </c>
      <c r="B45" s="18"/>
      <c r="C45" s="19"/>
      <c r="D45" s="20"/>
      <c r="E45" s="18"/>
      <c r="F45" s="18"/>
      <c r="G45" s="18"/>
    </row>
    <row r="46" spans="1:7" ht="12.75">
      <c r="A46" s="47" t="s">
        <v>21</v>
      </c>
      <c r="B46" s="99" t="s">
        <v>22</v>
      </c>
      <c r="C46" s="99"/>
      <c r="D46" s="99"/>
      <c r="E46" s="99"/>
      <c r="F46" s="99"/>
      <c r="G46" s="99"/>
    </row>
    <row r="47" spans="1:7" ht="12.75">
      <c r="A47" s="47" t="s">
        <v>23</v>
      </c>
      <c r="B47" s="48" t="s">
        <v>3</v>
      </c>
      <c r="C47" s="49"/>
      <c r="D47" s="50"/>
      <c r="E47" s="51"/>
      <c r="F47" s="51"/>
      <c r="G47" s="51"/>
    </row>
    <row r="48" spans="1:7" ht="45.75" customHeight="1">
      <c r="A48" s="52" t="s">
        <v>24</v>
      </c>
      <c r="B48" s="93" t="s">
        <v>143</v>
      </c>
      <c r="C48" s="93"/>
      <c r="D48" s="93"/>
      <c r="E48" s="93"/>
      <c r="F48" s="93"/>
      <c r="G48" s="93"/>
    </row>
    <row r="49" spans="1:7" ht="12.75">
      <c r="A49" s="22"/>
      <c r="B49" s="18"/>
      <c r="C49" s="19"/>
      <c r="D49" s="20"/>
      <c r="E49" s="18"/>
      <c r="F49" s="18"/>
      <c r="G49" s="18"/>
    </row>
    <row r="50" spans="1:7" ht="38.25">
      <c r="A50" s="100" t="s">
        <v>8</v>
      </c>
      <c r="B50" s="102" t="s">
        <v>7</v>
      </c>
      <c r="C50" s="3" t="s">
        <v>29</v>
      </c>
      <c r="D50" s="3" t="s">
        <v>30</v>
      </c>
      <c r="E50" s="104" t="s">
        <v>0</v>
      </c>
      <c r="F50" s="105"/>
      <c r="G50" s="106"/>
    </row>
    <row r="51" spans="1:7" ht="12.75">
      <c r="A51" s="101"/>
      <c r="B51" s="103"/>
      <c r="C51" s="5" t="s">
        <v>4</v>
      </c>
      <c r="D51" s="5" t="s">
        <v>11</v>
      </c>
      <c r="E51" s="5" t="s">
        <v>16</v>
      </c>
      <c r="F51" s="5" t="s">
        <v>98</v>
      </c>
      <c r="G51" s="5" t="s">
        <v>111</v>
      </c>
    </row>
    <row r="52" spans="1:7" ht="28.5" customHeight="1">
      <c r="A52" s="82" t="s">
        <v>141</v>
      </c>
      <c r="B52" s="77" t="s">
        <v>25</v>
      </c>
      <c r="C52" s="78">
        <f>C53+C54+C55</f>
        <v>157</v>
      </c>
      <c r="D52" s="78">
        <f>D53+D54+D55</f>
        <v>169</v>
      </c>
      <c r="E52" s="78">
        <f>SUM(E53:E55)</f>
        <v>183</v>
      </c>
      <c r="F52" s="78">
        <f>SUM(F53:F55)</f>
        <v>0</v>
      </c>
      <c r="G52" s="79"/>
    </row>
    <row r="53" spans="1:7" ht="25.5">
      <c r="A53" s="54" t="s">
        <v>35</v>
      </c>
      <c r="B53" s="5" t="s">
        <v>25</v>
      </c>
      <c r="C53" s="61">
        <v>3</v>
      </c>
      <c r="D53" s="4">
        <v>8</v>
      </c>
      <c r="E53" s="4">
        <v>7</v>
      </c>
      <c r="F53" s="4"/>
      <c r="G53" s="60"/>
    </row>
    <row r="54" spans="1:7" ht="25.5">
      <c r="A54" s="54" t="s">
        <v>34</v>
      </c>
      <c r="B54" s="5" t="s">
        <v>25</v>
      </c>
      <c r="C54" s="61">
        <v>12</v>
      </c>
      <c r="D54" s="4">
        <v>11</v>
      </c>
      <c r="E54" s="4">
        <v>7</v>
      </c>
      <c r="F54" s="4"/>
      <c r="G54" s="60"/>
    </row>
    <row r="55" spans="1:7" ht="27.75" customHeight="1">
      <c r="A55" s="54" t="s">
        <v>33</v>
      </c>
      <c r="B55" s="5" t="s">
        <v>25</v>
      </c>
      <c r="C55" s="61">
        <v>142</v>
      </c>
      <c r="D55" s="4">
        <v>150</v>
      </c>
      <c r="E55" s="4">
        <v>169</v>
      </c>
      <c r="F55" s="4"/>
      <c r="G55" s="60"/>
    </row>
    <row r="56" spans="1:7" ht="38.25">
      <c r="A56" s="81" t="s">
        <v>140</v>
      </c>
      <c r="B56" s="77" t="s">
        <v>25</v>
      </c>
      <c r="C56" s="83"/>
      <c r="D56" s="78">
        <f>D57+D58+D59+D60+D61+D62+D63+D64+D65+D66</f>
        <v>139</v>
      </c>
      <c r="E56" s="78">
        <f>E57+E58+E59+E60+E61+E62+E63+E64+E65+E66</f>
        <v>126</v>
      </c>
      <c r="F56" s="78">
        <f>F57+F58+F59+F60+F61+F62+F63+F64+F65+F66</f>
        <v>0</v>
      </c>
      <c r="G56" s="78">
        <f>G57+G58+G59+G60+G61+G62+G63+G64+G65+G66</f>
        <v>0</v>
      </c>
    </row>
    <row r="57" spans="1:7" ht="25.5">
      <c r="A57" s="54" t="s">
        <v>130</v>
      </c>
      <c r="B57" s="5" t="s">
        <v>25</v>
      </c>
      <c r="C57" s="61"/>
      <c r="D57" s="61">
        <v>4</v>
      </c>
      <c r="E57" s="61">
        <v>1</v>
      </c>
      <c r="F57" s="61"/>
      <c r="G57" s="60"/>
    </row>
    <row r="58" spans="1:7" ht="25.5">
      <c r="A58" s="54" t="s">
        <v>131</v>
      </c>
      <c r="B58" s="5" t="s">
        <v>25</v>
      </c>
      <c r="C58" s="61"/>
      <c r="D58" s="61">
        <v>7</v>
      </c>
      <c r="E58" s="61">
        <v>20</v>
      </c>
      <c r="F58" s="61"/>
      <c r="G58" s="60"/>
    </row>
    <row r="59" spans="1:7" ht="25.5">
      <c r="A59" s="54" t="s">
        <v>132</v>
      </c>
      <c r="B59" s="5" t="s">
        <v>25</v>
      </c>
      <c r="C59" s="61"/>
      <c r="D59" s="61">
        <v>7</v>
      </c>
      <c r="E59" s="61">
        <v>20</v>
      </c>
      <c r="F59" s="61"/>
      <c r="G59" s="60"/>
    </row>
    <row r="60" spans="1:7" ht="25.5">
      <c r="A60" s="54" t="s">
        <v>133</v>
      </c>
      <c r="B60" s="5" t="s">
        <v>25</v>
      </c>
      <c r="C60" s="61"/>
      <c r="D60" s="61">
        <v>7</v>
      </c>
      <c r="E60" s="61">
        <v>20</v>
      </c>
      <c r="F60" s="61"/>
      <c r="G60" s="60"/>
    </row>
    <row r="61" spans="1:7" ht="38.25">
      <c r="A61" s="54" t="s">
        <v>134</v>
      </c>
      <c r="B61" s="5" t="s">
        <v>25</v>
      </c>
      <c r="C61" s="61"/>
      <c r="D61" s="61">
        <v>62</v>
      </c>
      <c r="E61" s="61">
        <v>10</v>
      </c>
      <c r="F61" s="61"/>
      <c r="G61" s="60"/>
    </row>
    <row r="62" spans="1:7" ht="38.25">
      <c r="A62" s="54" t="s">
        <v>135</v>
      </c>
      <c r="B62" s="5" t="s">
        <v>25</v>
      </c>
      <c r="C62" s="61"/>
      <c r="D62" s="61">
        <v>10</v>
      </c>
      <c r="E62" s="61">
        <v>5</v>
      </c>
      <c r="F62" s="61"/>
      <c r="G62" s="60"/>
    </row>
    <row r="63" spans="1:7" ht="38.25">
      <c r="A63" s="54" t="s">
        <v>136</v>
      </c>
      <c r="B63" s="5" t="s">
        <v>25</v>
      </c>
      <c r="C63" s="61"/>
      <c r="D63" s="61">
        <v>7</v>
      </c>
      <c r="E63" s="61">
        <v>20</v>
      </c>
      <c r="F63" s="61"/>
      <c r="G63" s="60"/>
    </row>
    <row r="64" spans="1:7" ht="51">
      <c r="A64" s="54" t="s">
        <v>137</v>
      </c>
      <c r="B64" s="5" t="s">
        <v>25</v>
      </c>
      <c r="C64" s="61"/>
      <c r="D64" s="61">
        <v>7</v>
      </c>
      <c r="E64" s="61">
        <v>20</v>
      </c>
      <c r="F64" s="61"/>
      <c r="G64" s="60"/>
    </row>
    <row r="65" spans="1:7" ht="38.25">
      <c r="A65" s="54" t="s">
        <v>138</v>
      </c>
      <c r="B65" s="5" t="s">
        <v>25</v>
      </c>
      <c r="C65" s="61"/>
      <c r="D65" s="61">
        <v>14</v>
      </c>
      <c r="E65" s="61">
        <v>5</v>
      </c>
      <c r="F65" s="61"/>
      <c r="G65" s="60"/>
    </row>
    <row r="66" spans="1:7" ht="25.5">
      <c r="A66" s="54" t="s">
        <v>139</v>
      </c>
      <c r="B66" s="5" t="s">
        <v>25</v>
      </c>
      <c r="C66" s="61"/>
      <c r="D66" s="61">
        <v>14</v>
      </c>
      <c r="E66" s="61">
        <v>5</v>
      </c>
      <c r="F66" s="61"/>
      <c r="G66" s="60"/>
    </row>
    <row r="67" spans="1:7" ht="25.5">
      <c r="A67" s="8" t="s">
        <v>37</v>
      </c>
      <c r="B67" s="55" t="s">
        <v>36</v>
      </c>
      <c r="C67" s="56">
        <v>1</v>
      </c>
      <c r="D67" s="61">
        <v>1</v>
      </c>
      <c r="E67" s="61">
        <v>1</v>
      </c>
      <c r="F67" s="61"/>
      <c r="G67" s="60"/>
    </row>
    <row r="68" spans="1:7" ht="25.5">
      <c r="A68" s="6" t="s">
        <v>101</v>
      </c>
      <c r="B68" s="5" t="s">
        <v>25</v>
      </c>
      <c r="C68" s="61">
        <v>0</v>
      </c>
      <c r="D68" s="61">
        <v>28</v>
      </c>
      <c r="E68" s="61">
        <v>29</v>
      </c>
      <c r="F68" s="61"/>
      <c r="G68" s="60"/>
    </row>
    <row r="69" spans="1:7" ht="12.75">
      <c r="A69" s="42"/>
      <c r="B69" s="43"/>
      <c r="C69" s="44"/>
      <c r="D69" s="44"/>
      <c r="E69" s="44"/>
      <c r="F69" s="44"/>
      <c r="G69" s="44"/>
    </row>
    <row r="70" spans="1:7" ht="38.25">
      <c r="A70" s="96" t="s">
        <v>18</v>
      </c>
      <c r="B70" s="102" t="s">
        <v>7</v>
      </c>
      <c r="C70" s="41" t="s">
        <v>29</v>
      </c>
      <c r="D70" s="41" t="s">
        <v>30</v>
      </c>
      <c r="E70" s="104" t="s">
        <v>0</v>
      </c>
      <c r="F70" s="105"/>
      <c r="G70" s="106"/>
    </row>
    <row r="71" spans="1:7" ht="12.75">
      <c r="A71" s="97"/>
      <c r="B71" s="103"/>
      <c r="C71" s="5" t="s">
        <v>4</v>
      </c>
      <c r="D71" s="5" t="s">
        <v>11</v>
      </c>
      <c r="E71" s="5" t="s">
        <v>16</v>
      </c>
      <c r="F71" s="5" t="s">
        <v>98</v>
      </c>
      <c r="G71" s="5" t="s">
        <v>111</v>
      </c>
    </row>
    <row r="72" spans="1:7" ht="51">
      <c r="A72" s="6" t="s">
        <v>38</v>
      </c>
      <c r="B72" s="3" t="s">
        <v>9</v>
      </c>
      <c r="C72" s="75">
        <f>C73+C74+C75</f>
        <v>11018.24</v>
      </c>
      <c r="D72" s="76">
        <f>D73+D74+D75</f>
        <v>10690.5</v>
      </c>
      <c r="E72" s="76">
        <f>E73+E74+E75</f>
        <v>13534</v>
      </c>
      <c r="F72" s="53"/>
      <c r="G72" s="53"/>
    </row>
    <row r="73" spans="1:7" ht="25.5">
      <c r="A73" s="54" t="s">
        <v>127</v>
      </c>
      <c r="B73" s="3" t="s">
        <v>9</v>
      </c>
      <c r="C73" s="57">
        <v>929.1</v>
      </c>
      <c r="D73" s="62">
        <f>1302.7+436.9</f>
        <v>1739.6</v>
      </c>
      <c r="E73" s="62">
        <v>1680</v>
      </c>
      <c r="F73" s="33"/>
      <c r="G73" s="33"/>
    </row>
    <row r="74" spans="1:7" ht="25.5">
      <c r="A74" s="54" t="s">
        <v>128</v>
      </c>
      <c r="B74" s="3" t="s">
        <v>9</v>
      </c>
      <c r="C74" s="57">
        <v>3282.9</v>
      </c>
      <c r="D74" s="62">
        <f>4939.3-3901.6</f>
        <v>1037.7000000000003</v>
      </c>
      <c r="E74" s="62">
        <v>2348</v>
      </c>
      <c r="F74" s="33"/>
      <c r="G74" s="33"/>
    </row>
    <row r="75" spans="1:7" ht="25.5">
      <c r="A75" s="54" t="s">
        <v>129</v>
      </c>
      <c r="B75" s="3" t="s">
        <v>9</v>
      </c>
      <c r="C75" s="57">
        <v>6806.24</v>
      </c>
      <c r="D75" s="62">
        <f>9225-876.5-435.3</f>
        <v>7913.2</v>
      </c>
      <c r="E75" s="62">
        <v>9506</v>
      </c>
      <c r="F75" s="33"/>
      <c r="G75" s="33"/>
    </row>
    <row r="76" spans="1:7" ht="27">
      <c r="A76" s="68" t="s">
        <v>116</v>
      </c>
      <c r="B76" s="58" t="s">
        <v>9</v>
      </c>
      <c r="C76" s="69">
        <f>C77+C78+C79+C80+C81+C82+C83+C84+C85+C86</f>
        <v>0</v>
      </c>
      <c r="D76" s="70">
        <f>D77+D78+D79+D80+D81+D82+D83+D84+D85+D86</f>
        <v>3688.55</v>
      </c>
      <c r="E76" s="74">
        <f>E77+E78+E79+E80+E81+E82+E83+E84+E85+E86</f>
        <v>3700</v>
      </c>
      <c r="F76" s="34"/>
      <c r="G76" s="34"/>
    </row>
    <row r="77" spans="1:7" ht="25.5">
      <c r="A77" s="54" t="s">
        <v>117</v>
      </c>
      <c r="B77" s="3" t="s">
        <v>9</v>
      </c>
      <c r="C77" s="71"/>
      <c r="D77" s="64">
        <f>65-44.8</f>
        <v>20.200000000000003</v>
      </c>
      <c r="E77" s="64">
        <v>8</v>
      </c>
      <c r="F77" s="33"/>
      <c r="G77" s="33"/>
    </row>
    <row r="78" spans="1:7" ht="25.5">
      <c r="A78" s="54" t="s">
        <v>118</v>
      </c>
      <c r="B78" s="3" t="s">
        <v>9</v>
      </c>
      <c r="C78" s="71"/>
      <c r="D78" s="64">
        <f>116-0.68</f>
        <v>115.32</v>
      </c>
      <c r="E78" s="64">
        <v>384</v>
      </c>
      <c r="F78" s="33"/>
      <c r="G78" s="33"/>
    </row>
    <row r="79" spans="1:7" ht="25.5">
      <c r="A79" s="54" t="s">
        <v>119</v>
      </c>
      <c r="B79" s="3" t="s">
        <v>9</v>
      </c>
      <c r="C79" s="71"/>
      <c r="D79" s="64">
        <f>123-0.42</f>
        <v>122.58</v>
      </c>
      <c r="E79" s="64">
        <v>408</v>
      </c>
      <c r="F79" s="33"/>
      <c r="G79" s="33"/>
    </row>
    <row r="80" spans="1:7" ht="25.5">
      <c r="A80" s="54" t="s">
        <v>120</v>
      </c>
      <c r="B80" s="3" t="s">
        <v>9</v>
      </c>
      <c r="C80" s="71"/>
      <c r="D80" s="64">
        <f>173-0.08</f>
        <v>172.92</v>
      </c>
      <c r="E80" s="64">
        <v>672</v>
      </c>
      <c r="F80" s="33"/>
      <c r="G80" s="33"/>
    </row>
    <row r="81" spans="1:7" ht="25.5">
      <c r="A81" s="54" t="s">
        <v>121</v>
      </c>
      <c r="B81" s="3" t="s">
        <v>9</v>
      </c>
      <c r="C81" s="71"/>
      <c r="D81" s="64">
        <f>2806-499.5</f>
        <v>2306.5</v>
      </c>
      <c r="E81" s="64">
        <v>438</v>
      </c>
      <c r="F81" s="33"/>
      <c r="G81" s="33"/>
    </row>
    <row r="82" spans="1:7" ht="38.25">
      <c r="A82" s="54" t="s">
        <v>122</v>
      </c>
      <c r="B82" s="3" t="s">
        <v>9</v>
      </c>
      <c r="C82" s="71"/>
      <c r="D82" s="64">
        <f>411-59</f>
        <v>352</v>
      </c>
      <c r="E82" s="64">
        <v>275</v>
      </c>
      <c r="F82" s="33"/>
      <c r="G82" s="33"/>
    </row>
    <row r="83" spans="1:7" ht="38.25">
      <c r="A83" s="54" t="s">
        <v>123</v>
      </c>
      <c r="B83" s="3" t="s">
        <v>9</v>
      </c>
      <c r="C83" s="71"/>
      <c r="D83" s="64">
        <f>134-0.03</f>
        <v>133.97</v>
      </c>
      <c r="E83" s="64">
        <v>408</v>
      </c>
      <c r="F83" s="33"/>
      <c r="G83" s="33"/>
    </row>
    <row r="84" spans="1:7" ht="38.25">
      <c r="A84" s="54" t="s">
        <v>124</v>
      </c>
      <c r="B84" s="3" t="s">
        <v>9</v>
      </c>
      <c r="C84" s="71"/>
      <c r="D84" s="64">
        <f>118-18.08</f>
        <v>99.92</v>
      </c>
      <c r="E84" s="64">
        <v>840</v>
      </c>
      <c r="F84" s="33"/>
      <c r="G84" s="33"/>
    </row>
    <row r="85" spans="1:7" ht="38.25">
      <c r="A85" s="54" t="s">
        <v>125</v>
      </c>
      <c r="B85" s="3" t="s">
        <v>9</v>
      </c>
      <c r="C85" s="71"/>
      <c r="D85" s="64">
        <f>266-104.41</f>
        <v>161.59</v>
      </c>
      <c r="E85" s="64">
        <v>192</v>
      </c>
      <c r="F85" s="33"/>
      <c r="G85" s="33"/>
    </row>
    <row r="86" spans="1:7" ht="25.5">
      <c r="A86" s="54" t="s">
        <v>126</v>
      </c>
      <c r="B86" s="3" t="s">
        <v>9</v>
      </c>
      <c r="C86" s="72">
        <v>0</v>
      </c>
      <c r="D86" s="73">
        <f>257-53.45</f>
        <v>203.55</v>
      </c>
      <c r="E86" s="73">
        <v>75</v>
      </c>
      <c r="F86" s="33"/>
      <c r="G86" s="33"/>
    </row>
    <row r="87" spans="1:7" ht="38.25">
      <c r="A87" s="6" t="s">
        <v>32</v>
      </c>
      <c r="B87" s="3" t="s">
        <v>9</v>
      </c>
      <c r="C87" s="33">
        <v>2756</v>
      </c>
      <c r="D87" s="33">
        <v>809</v>
      </c>
      <c r="E87" s="33">
        <v>699</v>
      </c>
      <c r="F87" s="33"/>
      <c r="G87" s="33"/>
    </row>
    <row r="88" spans="1:7" ht="25.5">
      <c r="A88" s="6" t="s">
        <v>100</v>
      </c>
      <c r="B88" s="3" t="s">
        <v>9</v>
      </c>
      <c r="C88" s="33"/>
      <c r="D88" s="33">
        <v>3082</v>
      </c>
      <c r="E88" s="33">
        <v>3691</v>
      </c>
      <c r="F88" s="33"/>
      <c r="G88" s="33"/>
    </row>
    <row r="89" spans="1:7" ht="25.5">
      <c r="A89" s="14" t="s">
        <v>17</v>
      </c>
      <c r="B89" s="15" t="s">
        <v>9</v>
      </c>
      <c r="C89" s="34">
        <f>C72+C87+C88+C76</f>
        <v>13774.24</v>
      </c>
      <c r="D89" s="34">
        <f>D72+D87+D88+D76</f>
        <v>18270.05</v>
      </c>
      <c r="E89" s="80">
        <f>E72+E87+E88+E76</f>
        <v>21624</v>
      </c>
      <c r="F89" s="34">
        <f>F72+F87+F88+F76</f>
        <v>0</v>
      </c>
      <c r="G89" s="34">
        <f>G72+G87+G88+G76</f>
        <v>0</v>
      </c>
    </row>
    <row r="91" spans="1:7" ht="12.75">
      <c r="A91" s="35" t="s">
        <v>39</v>
      </c>
      <c r="B91" s="18"/>
      <c r="C91" s="19"/>
      <c r="D91" s="20"/>
      <c r="E91" s="18"/>
      <c r="F91" s="18"/>
      <c r="G91" s="18"/>
    </row>
    <row r="92" spans="1:7" ht="12.75">
      <c r="A92" s="21" t="s">
        <v>19</v>
      </c>
      <c r="B92" s="18"/>
      <c r="C92" s="19"/>
      <c r="D92" s="20"/>
      <c r="E92" s="18"/>
      <c r="F92" s="18"/>
      <c r="G92" s="18"/>
    </row>
    <row r="93" spans="1:7" ht="12.75">
      <c r="A93" s="47" t="s">
        <v>21</v>
      </c>
      <c r="B93" s="99" t="s">
        <v>40</v>
      </c>
      <c r="C93" s="99"/>
      <c r="D93" s="99"/>
      <c r="E93" s="99"/>
      <c r="F93" s="99"/>
      <c r="G93" s="99"/>
    </row>
    <row r="94" spans="1:7" ht="12.75">
      <c r="A94" s="47" t="s">
        <v>23</v>
      </c>
      <c r="B94" s="48" t="s">
        <v>3</v>
      </c>
      <c r="C94" s="49"/>
      <c r="D94" s="50"/>
      <c r="E94" s="51"/>
      <c r="F94" s="51"/>
      <c r="G94" s="51"/>
    </row>
    <row r="95" spans="1:7" ht="25.5">
      <c r="A95" s="52" t="s">
        <v>24</v>
      </c>
      <c r="B95" s="93" t="s">
        <v>142</v>
      </c>
      <c r="C95" s="93"/>
      <c r="D95" s="93"/>
      <c r="E95" s="93"/>
      <c r="F95" s="93"/>
      <c r="G95" s="93"/>
    </row>
    <row r="97" spans="1:7" ht="38.25">
      <c r="A97" s="100" t="s">
        <v>8</v>
      </c>
      <c r="B97" s="98" t="s">
        <v>7</v>
      </c>
      <c r="C97" s="3" t="s">
        <v>29</v>
      </c>
      <c r="D97" s="3" t="s">
        <v>30</v>
      </c>
      <c r="E97" s="98" t="s">
        <v>0</v>
      </c>
      <c r="F97" s="98"/>
      <c r="G97" s="98"/>
    </row>
    <row r="98" spans="1:7" ht="12.75">
      <c r="A98" s="101"/>
      <c r="B98" s="98"/>
      <c r="C98" s="5" t="s">
        <v>4</v>
      </c>
      <c r="D98" s="5" t="s">
        <v>11</v>
      </c>
      <c r="E98" s="5" t="s">
        <v>16</v>
      </c>
      <c r="F98" s="5" t="s">
        <v>98</v>
      </c>
      <c r="G98" s="5" t="s">
        <v>111</v>
      </c>
    </row>
    <row r="99" spans="1:7" ht="25.5">
      <c r="A99" s="8" t="s">
        <v>37</v>
      </c>
      <c r="B99" s="55" t="s">
        <v>36</v>
      </c>
      <c r="C99" s="56">
        <v>1</v>
      </c>
      <c r="D99" s="56">
        <v>1</v>
      </c>
      <c r="E99" s="56">
        <v>1</v>
      </c>
      <c r="F99" s="56"/>
      <c r="G99" s="56"/>
    </row>
    <row r="100" spans="1:7" ht="12.75">
      <c r="A100" s="42"/>
      <c r="B100" s="43"/>
      <c r="C100" s="44"/>
      <c r="D100" s="44"/>
      <c r="E100" s="44"/>
      <c r="F100" s="44"/>
      <c r="G100" s="44"/>
    </row>
    <row r="101" spans="1:7" ht="38.25">
      <c r="A101" s="107" t="s">
        <v>18</v>
      </c>
      <c r="B101" s="103" t="s">
        <v>7</v>
      </c>
      <c r="C101" s="41" t="s">
        <v>29</v>
      </c>
      <c r="D101" s="41" t="s">
        <v>30</v>
      </c>
      <c r="E101" s="103" t="s">
        <v>0</v>
      </c>
      <c r="F101" s="103"/>
      <c r="G101" s="103"/>
    </row>
    <row r="102" spans="1:7" ht="12.75">
      <c r="A102" s="97"/>
      <c r="B102" s="98"/>
      <c r="C102" s="5" t="s">
        <v>4</v>
      </c>
      <c r="D102" s="5" t="s">
        <v>11</v>
      </c>
      <c r="E102" s="5" t="s">
        <v>16</v>
      </c>
      <c r="F102" s="5" t="s">
        <v>98</v>
      </c>
      <c r="G102" s="5" t="s">
        <v>111</v>
      </c>
    </row>
    <row r="103" spans="1:7" ht="38.25">
      <c r="A103" s="6" t="s">
        <v>32</v>
      </c>
      <c r="B103" s="3" t="s">
        <v>9</v>
      </c>
      <c r="C103" s="33">
        <v>1330</v>
      </c>
      <c r="D103" s="33">
        <v>2969</v>
      </c>
      <c r="E103" s="33">
        <v>2100</v>
      </c>
      <c r="F103" s="33"/>
      <c r="G103" s="33"/>
    </row>
    <row r="104" spans="1:7" ht="25.5">
      <c r="A104" s="14" t="s">
        <v>17</v>
      </c>
      <c r="B104" s="15" t="s">
        <v>9</v>
      </c>
      <c r="C104" s="34">
        <f>C103</f>
        <v>1330</v>
      </c>
      <c r="D104" s="34">
        <f>D103</f>
        <v>2969</v>
      </c>
      <c r="E104" s="34">
        <f>E103</f>
        <v>2100</v>
      </c>
      <c r="F104" s="34">
        <f>F103</f>
        <v>0</v>
      </c>
      <c r="G104" s="34">
        <f>G103</f>
        <v>0</v>
      </c>
    </row>
  </sheetData>
  <sheetProtection/>
  <mergeCells count="32">
    <mergeCell ref="B93:G93"/>
    <mergeCell ref="B95:G95"/>
    <mergeCell ref="A97:A98"/>
    <mergeCell ref="B97:B98"/>
    <mergeCell ref="E97:G97"/>
    <mergeCell ref="A101:A102"/>
    <mergeCell ref="B101:B102"/>
    <mergeCell ref="E101:G101"/>
    <mergeCell ref="A50:A51"/>
    <mergeCell ref="B50:B51"/>
    <mergeCell ref="E50:G50"/>
    <mergeCell ref="A70:A71"/>
    <mergeCell ref="B70:B71"/>
    <mergeCell ref="E70:G70"/>
    <mergeCell ref="A22:G22"/>
    <mergeCell ref="A24:A25"/>
    <mergeCell ref="B24:B25"/>
    <mergeCell ref="E24:G24"/>
    <mergeCell ref="B46:G46"/>
    <mergeCell ref="B48:G48"/>
    <mergeCell ref="A11:G11"/>
    <mergeCell ref="A12:G12"/>
    <mergeCell ref="B18:G18"/>
    <mergeCell ref="D15:G15"/>
    <mergeCell ref="B19:G19"/>
    <mergeCell ref="B20:G20"/>
    <mergeCell ref="B4:G4"/>
    <mergeCell ref="A5:G5"/>
    <mergeCell ref="A6:G6"/>
    <mergeCell ref="A7:G7"/>
    <mergeCell ref="B8:E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3">
      <selection activeCell="D75" sqref="D75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11.00390625" style="1" customWidth="1"/>
    <col min="5" max="5" width="10.75390625" style="1" customWidth="1"/>
    <col min="6" max="6" width="9.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38" t="s">
        <v>27</v>
      </c>
    </row>
    <row r="2" ht="12.75" hidden="1">
      <c r="G2" s="38" t="s">
        <v>28</v>
      </c>
    </row>
    <row r="3" ht="6" customHeight="1">
      <c r="G3" s="37"/>
    </row>
    <row r="4" spans="3:8" ht="125.25" customHeight="1">
      <c r="C4" s="84"/>
      <c r="D4" s="108" t="s">
        <v>147</v>
      </c>
      <c r="E4" s="108"/>
      <c r="F4" s="108"/>
      <c r="G4" s="108"/>
      <c r="H4" s="32"/>
    </row>
    <row r="5" spans="1:10" ht="13.5" customHeight="1">
      <c r="A5" s="86" t="s">
        <v>45</v>
      </c>
      <c r="B5" s="87"/>
      <c r="C5" s="87"/>
      <c r="D5" s="87"/>
      <c r="E5" s="87"/>
      <c r="F5" s="87"/>
      <c r="G5" s="87"/>
      <c r="H5" s="32"/>
      <c r="I5" s="26"/>
      <c r="J5" s="26"/>
    </row>
    <row r="6" spans="1:10" ht="18" customHeight="1">
      <c r="A6" s="88" t="s">
        <v>46</v>
      </c>
      <c r="B6" s="89"/>
      <c r="C6" s="89"/>
      <c r="D6" s="89"/>
      <c r="E6" s="89"/>
      <c r="F6" s="89"/>
      <c r="G6" s="89"/>
      <c r="H6" s="32"/>
      <c r="I6" s="27"/>
      <c r="J6" s="27"/>
    </row>
    <row r="7" spans="1:10" ht="18" customHeight="1">
      <c r="A7" s="90" t="s">
        <v>47</v>
      </c>
      <c r="B7" s="90"/>
      <c r="C7" s="90"/>
      <c r="D7" s="90"/>
      <c r="E7" s="90"/>
      <c r="F7" s="90"/>
      <c r="G7" s="90"/>
      <c r="H7" s="32"/>
      <c r="J7" s="10"/>
    </row>
    <row r="8" spans="1:10" ht="12.75">
      <c r="A8" s="9"/>
      <c r="B8" s="86" t="s">
        <v>112</v>
      </c>
      <c r="C8" s="86"/>
      <c r="D8" s="86"/>
      <c r="E8" s="86"/>
      <c r="F8" s="9"/>
      <c r="G8" s="9"/>
      <c r="H8" s="32"/>
      <c r="J8" s="11"/>
    </row>
    <row r="9" ht="11.25" customHeight="1">
      <c r="A9" s="2"/>
    </row>
    <row r="10" spans="1:9" ht="38.25" customHeight="1">
      <c r="A10" s="91" t="s">
        <v>71</v>
      </c>
      <c r="B10" s="91"/>
      <c r="C10" s="91"/>
      <c r="D10" s="91"/>
      <c r="E10" s="91"/>
      <c r="F10" s="91"/>
      <c r="G10" s="91"/>
      <c r="H10" s="29"/>
      <c r="I10" s="29"/>
    </row>
    <row r="11" spans="1:9" ht="26.25" customHeight="1">
      <c r="A11" s="112" t="s">
        <v>109</v>
      </c>
      <c r="B11" s="92"/>
      <c r="C11" s="92"/>
      <c r="D11" s="92"/>
      <c r="E11" s="92"/>
      <c r="F11" s="92"/>
      <c r="G11" s="92"/>
      <c r="H11" s="28"/>
      <c r="I11" s="28"/>
    </row>
    <row r="12" spans="1:9" ht="82.5" customHeight="1">
      <c r="A12" s="93" t="s">
        <v>96</v>
      </c>
      <c r="B12" s="93"/>
      <c r="C12" s="93"/>
      <c r="D12" s="93"/>
      <c r="E12" s="93"/>
      <c r="F12" s="93"/>
      <c r="G12" s="93"/>
      <c r="H12" s="23"/>
      <c r="I12" s="23"/>
    </row>
    <row r="13" spans="1:9" ht="12.75">
      <c r="A13" s="23" t="s">
        <v>48</v>
      </c>
      <c r="B13" s="28"/>
      <c r="C13" s="28"/>
      <c r="D13" s="28"/>
      <c r="E13" s="28"/>
      <c r="F13" s="28"/>
      <c r="G13" s="28"/>
      <c r="H13" s="28"/>
      <c r="I13" s="28"/>
    </row>
    <row r="14" spans="1:9" ht="12.75">
      <c r="A14" s="31" t="s">
        <v>92</v>
      </c>
      <c r="B14" s="28"/>
      <c r="C14" s="28"/>
      <c r="D14" s="39" t="s">
        <v>49</v>
      </c>
      <c r="E14" s="28"/>
      <c r="F14" s="28"/>
      <c r="G14" s="28"/>
      <c r="H14" s="28"/>
      <c r="I14" s="28"/>
    </row>
    <row r="15" spans="1:9" ht="12.75" customHeight="1">
      <c r="A15" s="30" t="s">
        <v>91</v>
      </c>
      <c r="B15" s="28"/>
      <c r="C15" s="28"/>
      <c r="D15" s="94" t="s">
        <v>50</v>
      </c>
      <c r="E15" s="94"/>
      <c r="F15" s="94"/>
      <c r="G15" s="94"/>
      <c r="H15" s="28"/>
      <c r="I15" s="28"/>
    </row>
    <row r="16" spans="1:9" ht="12.75">
      <c r="A16" s="30" t="s">
        <v>51</v>
      </c>
      <c r="B16" s="28"/>
      <c r="C16" s="28"/>
      <c r="D16" s="28" t="s">
        <v>52</v>
      </c>
      <c r="E16" s="28"/>
      <c r="F16" s="28"/>
      <c r="G16" s="28"/>
      <c r="H16" s="28"/>
      <c r="I16" s="28"/>
    </row>
    <row r="17" spans="1:9" ht="12.75">
      <c r="A17" s="30" t="s">
        <v>53</v>
      </c>
      <c r="B17" s="28"/>
      <c r="C17" s="28"/>
      <c r="D17" s="1" t="s">
        <v>54</v>
      </c>
      <c r="E17" s="28"/>
      <c r="F17" s="28"/>
      <c r="G17" s="28"/>
      <c r="H17" s="28"/>
      <c r="I17" s="28"/>
    </row>
    <row r="18" spans="1:9" ht="25.5" customHeight="1">
      <c r="A18" s="25" t="s">
        <v>55</v>
      </c>
      <c r="B18" s="113" t="s">
        <v>72</v>
      </c>
      <c r="C18" s="113"/>
      <c r="D18" s="113"/>
      <c r="E18" s="113"/>
      <c r="F18" s="113"/>
      <c r="G18" s="113"/>
      <c r="H18" s="12"/>
      <c r="I18" s="12"/>
    </row>
    <row r="19" spans="1:9" ht="27" customHeight="1">
      <c r="A19" s="25" t="s">
        <v>103</v>
      </c>
      <c r="B19" s="113" t="s">
        <v>97</v>
      </c>
      <c r="C19" s="93"/>
      <c r="D19" s="93"/>
      <c r="E19" s="93"/>
      <c r="F19" s="93"/>
      <c r="G19" s="93"/>
      <c r="H19" s="24"/>
      <c r="I19" s="24"/>
    </row>
    <row r="20" spans="1:9" ht="30.75" customHeight="1">
      <c r="A20" s="25" t="s">
        <v>56</v>
      </c>
      <c r="B20" s="93" t="s">
        <v>114</v>
      </c>
      <c r="C20" s="93"/>
      <c r="D20" s="93"/>
      <c r="E20" s="93"/>
      <c r="F20" s="93"/>
      <c r="G20" s="93"/>
      <c r="H20" s="25"/>
      <c r="I20" s="25"/>
    </row>
    <row r="21" ht="15.75" customHeight="1">
      <c r="A21" s="13"/>
    </row>
    <row r="22" spans="1:7" ht="15.75" customHeight="1">
      <c r="A22" s="109" t="s">
        <v>57</v>
      </c>
      <c r="B22" s="95"/>
      <c r="C22" s="95"/>
      <c r="D22" s="95"/>
      <c r="E22" s="95"/>
      <c r="F22" s="95"/>
      <c r="G22" s="95"/>
    </row>
    <row r="23" spans="1:7" ht="12.75" hidden="1">
      <c r="A23" s="40">
        <v>1</v>
      </c>
      <c r="B23" s="40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</row>
    <row r="24" spans="1:7" ht="38.25">
      <c r="A24" s="110" t="s">
        <v>58</v>
      </c>
      <c r="B24" s="111" t="s">
        <v>59</v>
      </c>
      <c r="C24" s="3" t="s">
        <v>60</v>
      </c>
      <c r="D24" s="3" t="s">
        <v>61</v>
      </c>
      <c r="E24" s="111" t="s">
        <v>62</v>
      </c>
      <c r="F24" s="98"/>
      <c r="G24" s="98"/>
    </row>
    <row r="25" spans="1:7" ht="12.75">
      <c r="A25" s="97"/>
      <c r="B25" s="98"/>
      <c r="C25" s="5" t="s">
        <v>63</v>
      </c>
      <c r="D25" s="5" t="s">
        <v>64</v>
      </c>
      <c r="E25" s="5" t="s">
        <v>65</v>
      </c>
      <c r="F25" s="5" t="s">
        <v>99</v>
      </c>
      <c r="G25" s="5" t="s">
        <v>113</v>
      </c>
    </row>
    <row r="26" spans="1:7" ht="51">
      <c r="A26" s="6" t="s">
        <v>74</v>
      </c>
      <c r="B26" s="3" t="s">
        <v>67</v>
      </c>
      <c r="C26" s="53">
        <f>C53</f>
        <v>11018.24</v>
      </c>
      <c r="D26" s="53">
        <f>D53</f>
        <v>10690.5</v>
      </c>
      <c r="E26" s="53">
        <f>E53</f>
        <v>13534</v>
      </c>
      <c r="F26" s="53">
        <f>F27+F28+F29</f>
        <v>0</v>
      </c>
      <c r="G26" s="53">
        <f>G27+G28+G29</f>
        <v>0</v>
      </c>
    </row>
    <row r="27" spans="1:7" ht="12.75">
      <c r="A27" s="54" t="s">
        <v>75</v>
      </c>
      <c r="B27" s="3" t="s">
        <v>67</v>
      </c>
      <c r="C27" s="53">
        <f aca="true" t="shared" si="0" ref="C27:E30">C54</f>
        <v>929.1</v>
      </c>
      <c r="D27" s="53">
        <f t="shared" si="0"/>
        <v>1739.6</v>
      </c>
      <c r="E27" s="53">
        <f t="shared" si="0"/>
        <v>1680</v>
      </c>
      <c r="F27" s="33"/>
      <c r="G27" s="33"/>
    </row>
    <row r="28" spans="1:7" ht="12.75">
      <c r="A28" s="54" t="s">
        <v>80</v>
      </c>
      <c r="B28" s="3" t="s">
        <v>67</v>
      </c>
      <c r="C28" s="53">
        <f t="shared" si="0"/>
        <v>3282.9</v>
      </c>
      <c r="D28" s="53">
        <f t="shared" si="0"/>
        <v>1037.7000000000003</v>
      </c>
      <c r="E28" s="53">
        <f t="shared" si="0"/>
        <v>2348</v>
      </c>
      <c r="F28" s="33"/>
      <c r="G28" s="33"/>
    </row>
    <row r="29" spans="1:7" ht="12.75">
      <c r="A29" s="54" t="s">
        <v>76</v>
      </c>
      <c r="B29" s="3" t="s">
        <v>67</v>
      </c>
      <c r="C29" s="53">
        <f t="shared" si="0"/>
        <v>6806.24</v>
      </c>
      <c r="D29" s="53">
        <f t="shared" si="0"/>
        <v>7913.2</v>
      </c>
      <c r="E29" s="53">
        <f t="shared" si="0"/>
        <v>9506</v>
      </c>
      <c r="F29" s="33"/>
      <c r="G29" s="33"/>
    </row>
    <row r="30" spans="1:7" ht="12.75">
      <c r="A30" s="54" t="s">
        <v>104</v>
      </c>
      <c r="B30" s="3" t="s">
        <v>67</v>
      </c>
      <c r="C30" s="53">
        <f t="shared" si="0"/>
        <v>0</v>
      </c>
      <c r="D30" s="57">
        <v>3688.55</v>
      </c>
      <c r="E30" s="57">
        <v>3700</v>
      </c>
      <c r="F30" s="33"/>
      <c r="G30" s="33"/>
    </row>
    <row r="31" spans="1:7" ht="51">
      <c r="A31" s="65" t="s">
        <v>77</v>
      </c>
      <c r="B31" s="3" t="s">
        <v>67</v>
      </c>
      <c r="C31" s="53">
        <f>C58+C74</f>
        <v>4086</v>
      </c>
      <c r="D31" s="53">
        <f>D58+D74</f>
        <v>3778</v>
      </c>
      <c r="E31" s="53">
        <f>E58+E74</f>
        <v>2799</v>
      </c>
      <c r="F31" s="33"/>
      <c r="G31" s="33"/>
    </row>
    <row r="32" spans="1:7" ht="25.5" customHeight="1">
      <c r="A32" s="65" t="s">
        <v>105</v>
      </c>
      <c r="B32" s="3" t="s">
        <v>67</v>
      </c>
      <c r="C32" s="53">
        <f>C59</f>
        <v>0</v>
      </c>
      <c r="D32" s="33">
        <v>3082</v>
      </c>
      <c r="E32" s="33">
        <v>3691</v>
      </c>
      <c r="F32" s="33"/>
      <c r="G32" s="33"/>
    </row>
    <row r="33" spans="1:7" s="16" customFormat="1" ht="28.5" customHeight="1">
      <c r="A33" s="36" t="s">
        <v>78</v>
      </c>
      <c r="B33" s="3" t="s">
        <v>67</v>
      </c>
      <c r="C33" s="34">
        <f>C26+C30+C31+C32</f>
        <v>15104.24</v>
      </c>
      <c r="D33" s="34">
        <f>D26+D30+D31+D32</f>
        <v>21239.05</v>
      </c>
      <c r="E33" s="34">
        <f>E26+E30+E31+E32</f>
        <v>23724</v>
      </c>
      <c r="F33" s="34">
        <f>F26+F30+F31+F32</f>
        <v>0</v>
      </c>
      <c r="G33" s="34">
        <f>G26+G30+G31+G32</f>
        <v>0</v>
      </c>
    </row>
    <row r="34" spans="1:7" ht="12.75">
      <c r="A34" s="17"/>
      <c r="B34" s="18"/>
      <c r="C34" s="19"/>
      <c r="D34" s="20"/>
      <c r="E34" s="18"/>
      <c r="F34" s="18"/>
      <c r="G34" s="18"/>
    </row>
    <row r="35" spans="1:7" ht="12.75">
      <c r="A35" s="35" t="s">
        <v>68</v>
      </c>
      <c r="B35" s="18"/>
      <c r="C35" s="19"/>
      <c r="D35" s="20"/>
      <c r="E35" s="18"/>
      <c r="F35" s="18"/>
      <c r="G35" s="18"/>
    </row>
    <row r="36" spans="1:7" ht="12.75">
      <c r="A36" s="59" t="s">
        <v>69</v>
      </c>
      <c r="B36" s="18"/>
      <c r="C36" s="19"/>
      <c r="D36" s="20"/>
      <c r="E36" s="18"/>
      <c r="F36" s="18"/>
      <c r="G36" s="18"/>
    </row>
    <row r="37" spans="1:7" ht="19.5" customHeight="1">
      <c r="A37" s="47" t="s">
        <v>89</v>
      </c>
      <c r="B37" s="99" t="s">
        <v>50</v>
      </c>
      <c r="C37" s="99"/>
      <c r="D37" s="99"/>
      <c r="E37" s="99"/>
      <c r="F37" s="99"/>
      <c r="G37" s="99"/>
    </row>
    <row r="38" spans="1:7" ht="12.75">
      <c r="A38" s="47" t="s">
        <v>53</v>
      </c>
      <c r="B38" s="48" t="s">
        <v>54</v>
      </c>
      <c r="C38" s="49"/>
      <c r="D38" s="50"/>
      <c r="E38" s="51"/>
      <c r="F38" s="51"/>
      <c r="G38" s="51"/>
    </row>
    <row r="39" spans="1:7" ht="33.75" customHeight="1">
      <c r="A39" s="52" t="s">
        <v>90</v>
      </c>
      <c r="B39" s="93" t="s">
        <v>73</v>
      </c>
      <c r="C39" s="93"/>
      <c r="D39" s="93"/>
      <c r="E39" s="93"/>
      <c r="F39" s="93"/>
      <c r="G39" s="93"/>
    </row>
    <row r="40" spans="1:7" ht="12.75">
      <c r="A40" s="22"/>
      <c r="B40" s="18"/>
      <c r="C40" s="19"/>
      <c r="D40" s="20"/>
      <c r="E40" s="18"/>
      <c r="F40" s="18"/>
      <c r="G40" s="18"/>
    </row>
    <row r="41" spans="1:7" ht="38.25">
      <c r="A41" s="100" t="s">
        <v>70</v>
      </c>
      <c r="B41" s="111" t="s">
        <v>59</v>
      </c>
      <c r="C41" s="3" t="s">
        <v>60</v>
      </c>
      <c r="D41" s="3" t="s">
        <v>61</v>
      </c>
      <c r="E41" s="111" t="s">
        <v>62</v>
      </c>
      <c r="F41" s="98"/>
      <c r="G41" s="98"/>
    </row>
    <row r="42" spans="1:7" ht="19.5" customHeight="1">
      <c r="A42" s="101"/>
      <c r="B42" s="98"/>
      <c r="C42" s="5" t="s">
        <v>63</v>
      </c>
      <c r="D42" s="5" t="s">
        <v>64</v>
      </c>
      <c r="E42" s="5" t="s">
        <v>65</v>
      </c>
      <c r="F42" s="5" t="s">
        <v>99</v>
      </c>
      <c r="G42" s="5" t="s">
        <v>113</v>
      </c>
    </row>
    <row r="43" spans="1:7" ht="52.5" customHeight="1">
      <c r="A43" s="8" t="s">
        <v>79</v>
      </c>
      <c r="B43" s="5" t="s">
        <v>95</v>
      </c>
      <c r="C43" s="4">
        <f>C44+C45+C46</f>
        <v>157</v>
      </c>
      <c r="D43" s="4">
        <f>D44+D45+D46</f>
        <v>169</v>
      </c>
      <c r="E43" s="4">
        <f>E44+E45+E46</f>
        <v>183</v>
      </c>
      <c r="F43" s="4">
        <f>F44+F45+F46</f>
        <v>0</v>
      </c>
      <c r="G43" s="4">
        <f>G44+G45+G46</f>
        <v>0</v>
      </c>
    </row>
    <row r="44" spans="1:7" ht="33" customHeight="1">
      <c r="A44" s="54" t="s">
        <v>81</v>
      </c>
      <c r="B44" s="5" t="s">
        <v>95</v>
      </c>
      <c r="C44" s="61">
        <v>3</v>
      </c>
      <c r="D44" s="4">
        <v>8</v>
      </c>
      <c r="E44" s="4">
        <v>7</v>
      </c>
      <c r="F44" s="4"/>
      <c r="G44" s="60"/>
    </row>
    <row r="45" spans="1:7" ht="33" customHeight="1">
      <c r="A45" s="54" t="s">
        <v>82</v>
      </c>
      <c r="B45" s="5" t="s">
        <v>95</v>
      </c>
      <c r="C45" s="61">
        <v>12</v>
      </c>
      <c r="D45" s="4">
        <v>11</v>
      </c>
      <c r="E45" s="4">
        <v>7</v>
      </c>
      <c r="F45" s="4"/>
      <c r="G45" s="60"/>
    </row>
    <row r="46" spans="1:7" ht="25.5" customHeight="1">
      <c r="A46" s="54" t="s">
        <v>83</v>
      </c>
      <c r="B46" s="5" t="s">
        <v>95</v>
      </c>
      <c r="C46" s="61">
        <v>142</v>
      </c>
      <c r="D46" s="4">
        <v>150</v>
      </c>
      <c r="E46" s="4">
        <v>169</v>
      </c>
      <c r="F46" s="4"/>
      <c r="G46" s="60"/>
    </row>
    <row r="47" spans="1:7" ht="25.5" customHeight="1">
      <c r="A47" s="63" t="s">
        <v>107</v>
      </c>
      <c r="B47" s="5" t="s">
        <v>95</v>
      </c>
      <c r="C47" s="56"/>
      <c r="D47" s="4">
        <v>139</v>
      </c>
      <c r="E47" s="4">
        <v>126</v>
      </c>
      <c r="F47" s="7">
        <v>0</v>
      </c>
      <c r="G47" s="7">
        <v>0</v>
      </c>
    </row>
    <row r="48" spans="1:7" ht="27" customHeight="1">
      <c r="A48" s="8" t="s">
        <v>84</v>
      </c>
      <c r="B48" s="55" t="s">
        <v>85</v>
      </c>
      <c r="C48" s="56">
        <v>1</v>
      </c>
      <c r="D48" s="61">
        <v>1</v>
      </c>
      <c r="E48" s="61">
        <v>1</v>
      </c>
      <c r="F48" s="56"/>
      <c r="G48" s="56"/>
    </row>
    <row r="49" spans="1:7" ht="27" customHeight="1">
      <c r="A49" s="66" t="s">
        <v>106</v>
      </c>
      <c r="B49" s="5" t="s">
        <v>95</v>
      </c>
      <c r="C49" s="61">
        <v>0</v>
      </c>
      <c r="D49" s="61">
        <v>28</v>
      </c>
      <c r="E49" s="61">
        <v>29</v>
      </c>
      <c r="F49" s="61"/>
      <c r="G49" s="61"/>
    </row>
    <row r="50" spans="1:7" ht="16.5" customHeight="1">
      <c r="A50" s="42"/>
      <c r="B50" s="43"/>
      <c r="C50" s="44"/>
      <c r="D50" s="44"/>
      <c r="E50" s="44"/>
      <c r="F50" s="44"/>
      <c r="G50" s="44"/>
    </row>
    <row r="51" spans="1:7" ht="38.25">
      <c r="A51" s="110" t="s">
        <v>58</v>
      </c>
      <c r="B51" s="111" t="s">
        <v>59</v>
      </c>
      <c r="C51" s="3" t="s">
        <v>60</v>
      </c>
      <c r="D51" s="3" t="s">
        <v>61</v>
      </c>
      <c r="E51" s="111" t="s">
        <v>62</v>
      </c>
      <c r="F51" s="98"/>
      <c r="G51" s="98"/>
    </row>
    <row r="52" spans="1:7" ht="16.5" customHeight="1">
      <c r="A52" s="97"/>
      <c r="B52" s="98"/>
      <c r="C52" s="5" t="s">
        <v>63</v>
      </c>
      <c r="D52" s="5" t="s">
        <v>64</v>
      </c>
      <c r="E52" s="5" t="s">
        <v>65</v>
      </c>
      <c r="F52" s="5" t="s">
        <v>99</v>
      </c>
      <c r="G52" s="5" t="s">
        <v>113</v>
      </c>
    </row>
    <row r="53" spans="1:7" ht="51">
      <c r="A53" s="6" t="s">
        <v>74</v>
      </c>
      <c r="B53" s="3" t="s">
        <v>67</v>
      </c>
      <c r="C53" s="53">
        <f>C54+C55+C56</f>
        <v>11018.24</v>
      </c>
      <c r="D53" s="53">
        <f>D54+D55+D56</f>
        <v>10690.5</v>
      </c>
      <c r="E53" s="53">
        <f>E54+E55+E56</f>
        <v>13534</v>
      </c>
      <c r="F53" s="53">
        <f>F54+F55+F56</f>
        <v>0</v>
      </c>
      <c r="G53" s="53">
        <f>G54+G55+G56</f>
        <v>0</v>
      </c>
    </row>
    <row r="54" spans="1:7" ht="12.75">
      <c r="A54" s="54" t="s">
        <v>75</v>
      </c>
      <c r="B54" s="3" t="s">
        <v>67</v>
      </c>
      <c r="C54" s="57">
        <v>929.1</v>
      </c>
      <c r="D54" s="57">
        <v>1739.6</v>
      </c>
      <c r="E54" s="57">
        <v>1680</v>
      </c>
      <c r="F54" s="33"/>
      <c r="G54" s="33"/>
    </row>
    <row r="55" spans="1:7" ht="12.75">
      <c r="A55" s="54" t="s">
        <v>80</v>
      </c>
      <c r="B55" s="3" t="s">
        <v>67</v>
      </c>
      <c r="C55" s="57">
        <v>3282.9</v>
      </c>
      <c r="D55" s="57">
        <v>1037.7000000000003</v>
      </c>
      <c r="E55" s="57">
        <v>2348</v>
      </c>
      <c r="F55" s="33"/>
      <c r="G55" s="33"/>
    </row>
    <row r="56" spans="1:7" ht="12.75">
      <c r="A56" s="54" t="s">
        <v>76</v>
      </c>
      <c r="B56" s="3" t="s">
        <v>67</v>
      </c>
      <c r="C56" s="67">
        <v>6806.24</v>
      </c>
      <c r="D56" s="57">
        <v>7913.2</v>
      </c>
      <c r="E56" s="57">
        <v>9506</v>
      </c>
      <c r="F56" s="33"/>
      <c r="G56" s="33"/>
    </row>
    <row r="57" spans="1:7" ht="18" customHeight="1">
      <c r="A57" s="6" t="s">
        <v>104</v>
      </c>
      <c r="B57" s="3" t="s">
        <v>67</v>
      </c>
      <c r="C57" s="57">
        <v>0</v>
      </c>
      <c r="D57" s="57">
        <v>3688.55</v>
      </c>
      <c r="E57" s="57">
        <v>3700</v>
      </c>
      <c r="F57" s="33"/>
      <c r="G57" s="33"/>
    </row>
    <row r="58" spans="1:7" ht="51">
      <c r="A58" s="65" t="s">
        <v>77</v>
      </c>
      <c r="B58" s="3" t="s">
        <v>67</v>
      </c>
      <c r="C58" s="33">
        <v>2756</v>
      </c>
      <c r="D58" s="33">
        <v>809</v>
      </c>
      <c r="E58" s="33">
        <v>699</v>
      </c>
      <c r="F58" s="33"/>
      <c r="G58" s="33"/>
    </row>
    <row r="59" spans="1:7" ht="25.5">
      <c r="A59" s="65" t="s">
        <v>105</v>
      </c>
      <c r="B59" s="3" t="s">
        <v>67</v>
      </c>
      <c r="C59" s="33"/>
      <c r="D59" s="33">
        <v>3082</v>
      </c>
      <c r="E59" s="33">
        <v>3691</v>
      </c>
      <c r="F59" s="33"/>
      <c r="G59" s="33"/>
    </row>
    <row r="60" spans="1:7" ht="25.5">
      <c r="A60" s="36" t="s">
        <v>66</v>
      </c>
      <c r="B60" s="58" t="s">
        <v>67</v>
      </c>
      <c r="C60" s="34">
        <f>C53+C57+C58+C59</f>
        <v>13774.24</v>
      </c>
      <c r="D60" s="34">
        <f>D53+D57+D58+D59</f>
        <v>18270.05</v>
      </c>
      <c r="E60" s="34">
        <f>E53+E57+E58+E59</f>
        <v>21624</v>
      </c>
      <c r="F60" s="34">
        <f>F53+F57+F58+F59</f>
        <v>0</v>
      </c>
      <c r="G60" s="34">
        <f>G53+G57+G58+G59</f>
        <v>0</v>
      </c>
    </row>
    <row r="61" ht="26.25" customHeight="1"/>
    <row r="62" spans="1:7" ht="12.75">
      <c r="A62" s="35" t="s">
        <v>93</v>
      </c>
      <c r="B62" s="18"/>
      <c r="C62" s="19"/>
      <c r="D62" s="20"/>
      <c r="E62" s="18"/>
      <c r="F62" s="18"/>
      <c r="G62" s="18"/>
    </row>
    <row r="63" spans="1:7" ht="12.75">
      <c r="A63" s="59" t="s">
        <v>69</v>
      </c>
      <c r="B63" s="18"/>
      <c r="C63" s="19"/>
      <c r="D63" s="20"/>
      <c r="E63" s="18"/>
      <c r="F63" s="18"/>
      <c r="G63" s="18"/>
    </row>
    <row r="64" spans="1:7" ht="27.75" customHeight="1">
      <c r="A64" s="47" t="s">
        <v>86</v>
      </c>
      <c r="B64" s="99" t="s">
        <v>87</v>
      </c>
      <c r="C64" s="99"/>
      <c r="D64" s="99"/>
      <c r="E64" s="99"/>
      <c r="F64" s="99"/>
      <c r="G64" s="99"/>
    </row>
    <row r="65" spans="1:7" ht="12.75">
      <c r="A65" s="47" t="s">
        <v>53</v>
      </c>
      <c r="B65" s="48" t="s">
        <v>54</v>
      </c>
      <c r="C65" s="49"/>
      <c r="D65" s="50"/>
      <c r="E65" s="51"/>
      <c r="F65" s="51"/>
      <c r="G65" s="51"/>
    </row>
    <row r="66" spans="1:7" ht="28.5" customHeight="1">
      <c r="A66" s="52" t="s">
        <v>94</v>
      </c>
      <c r="B66" s="93" t="s">
        <v>88</v>
      </c>
      <c r="C66" s="93"/>
      <c r="D66" s="93"/>
      <c r="E66" s="93"/>
      <c r="F66" s="93"/>
      <c r="G66" s="93"/>
    </row>
    <row r="67" ht="12.75" hidden="1"/>
    <row r="68" spans="1:7" ht="38.25">
      <c r="A68" s="100" t="s">
        <v>70</v>
      </c>
      <c r="B68" s="111" t="s">
        <v>59</v>
      </c>
      <c r="C68" s="3" t="s">
        <v>60</v>
      </c>
      <c r="D68" s="3" t="s">
        <v>61</v>
      </c>
      <c r="E68" s="111" t="s">
        <v>62</v>
      </c>
      <c r="F68" s="98"/>
      <c r="G68" s="98"/>
    </row>
    <row r="69" spans="1:7" ht="12.75">
      <c r="A69" s="101"/>
      <c r="B69" s="98"/>
      <c r="C69" s="5" t="s">
        <v>63</v>
      </c>
      <c r="D69" s="5" t="s">
        <v>64</v>
      </c>
      <c r="E69" s="5" t="s">
        <v>65</v>
      </c>
      <c r="F69" s="5" t="s">
        <v>99</v>
      </c>
      <c r="G69" s="5" t="s">
        <v>113</v>
      </c>
    </row>
    <row r="70" spans="1:7" ht="25.5">
      <c r="A70" s="8" t="s">
        <v>84</v>
      </c>
      <c r="B70" s="55" t="s">
        <v>85</v>
      </c>
      <c r="C70" s="56">
        <v>1</v>
      </c>
      <c r="D70" s="56">
        <v>1</v>
      </c>
      <c r="E70" s="56">
        <v>1</v>
      </c>
      <c r="F70" s="56"/>
      <c r="G70" s="56"/>
    </row>
    <row r="71" spans="1:7" ht="12.75">
      <c r="A71" s="42"/>
      <c r="B71" s="43"/>
      <c r="C71" s="44"/>
      <c r="D71" s="44"/>
      <c r="E71" s="44"/>
      <c r="F71" s="44"/>
      <c r="G71" s="44"/>
    </row>
    <row r="72" spans="1:7" ht="38.25">
      <c r="A72" s="110" t="s">
        <v>58</v>
      </c>
      <c r="B72" s="111" t="s">
        <v>59</v>
      </c>
      <c r="C72" s="3" t="s">
        <v>60</v>
      </c>
      <c r="D72" s="3" t="s">
        <v>61</v>
      </c>
      <c r="E72" s="111" t="s">
        <v>62</v>
      </c>
      <c r="F72" s="98"/>
      <c r="G72" s="98"/>
    </row>
    <row r="73" spans="1:7" ht="12.75">
      <c r="A73" s="97"/>
      <c r="B73" s="98"/>
      <c r="C73" s="5" t="s">
        <v>63</v>
      </c>
      <c r="D73" s="5" t="s">
        <v>64</v>
      </c>
      <c r="E73" s="5" t="s">
        <v>65</v>
      </c>
      <c r="F73" s="5" t="s">
        <v>99</v>
      </c>
      <c r="G73" s="5" t="s">
        <v>113</v>
      </c>
    </row>
    <row r="74" spans="1:7" ht="51">
      <c r="A74" s="6" t="s">
        <v>77</v>
      </c>
      <c r="B74" s="3" t="s">
        <v>67</v>
      </c>
      <c r="C74" s="33">
        <v>1330</v>
      </c>
      <c r="D74" s="33">
        <v>2969</v>
      </c>
      <c r="E74" s="33">
        <v>2100</v>
      </c>
      <c r="F74" s="33"/>
      <c r="G74" s="33"/>
    </row>
    <row r="75" spans="1:7" ht="25.5">
      <c r="A75" s="36" t="s">
        <v>66</v>
      </c>
      <c r="B75" s="58" t="s">
        <v>67</v>
      </c>
      <c r="C75" s="34">
        <f>C74</f>
        <v>1330</v>
      </c>
      <c r="D75" s="34">
        <f>D74</f>
        <v>2969</v>
      </c>
      <c r="E75" s="34">
        <f>E74</f>
        <v>2100</v>
      </c>
      <c r="F75" s="34">
        <f>F74</f>
        <v>0</v>
      </c>
      <c r="G75" s="34">
        <f>G74</f>
        <v>0</v>
      </c>
    </row>
  </sheetData>
  <sheetProtection/>
  <mergeCells count="32">
    <mergeCell ref="A5:G5"/>
    <mergeCell ref="A6:G6"/>
    <mergeCell ref="A7:G7"/>
    <mergeCell ref="B8:E8"/>
    <mergeCell ref="A10:G10"/>
    <mergeCell ref="B37:G37"/>
    <mergeCell ref="B39:G39"/>
    <mergeCell ref="A11:G11"/>
    <mergeCell ref="A12:G12"/>
    <mergeCell ref="D15:G15"/>
    <mergeCell ref="B18:G18"/>
    <mergeCell ref="B19:G19"/>
    <mergeCell ref="B20:G20"/>
    <mergeCell ref="A51:A52"/>
    <mergeCell ref="A68:A69"/>
    <mergeCell ref="B68:B69"/>
    <mergeCell ref="E68:G68"/>
    <mergeCell ref="A72:A73"/>
    <mergeCell ref="B72:B73"/>
    <mergeCell ref="E72:G72"/>
    <mergeCell ref="B51:B52"/>
    <mergeCell ref="E51:G51"/>
    <mergeCell ref="D4:G4"/>
    <mergeCell ref="B64:G64"/>
    <mergeCell ref="B66:G66"/>
    <mergeCell ref="A22:G22"/>
    <mergeCell ref="A24:A25"/>
    <mergeCell ref="B24:B25"/>
    <mergeCell ref="E24:G24"/>
    <mergeCell ref="A41:A42"/>
    <mergeCell ref="B41:B42"/>
    <mergeCell ref="E41:G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2018-02-23T12:11:17Z</cp:lastPrinted>
  <dcterms:created xsi:type="dcterms:W3CDTF">2009-01-27T06:24:31Z</dcterms:created>
  <dcterms:modified xsi:type="dcterms:W3CDTF">2018-02-23T12:11:21Z</dcterms:modified>
  <cp:category/>
  <cp:version/>
  <cp:contentType/>
  <cp:contentStatus/>
</cp:coreProperties>
</file>