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85" windowWidth="15180" windowHeight="7755" tabRatio="602" activeTab="0"/>
  </bookViews>
  <sheets>
    <sheet name="011" sheetId="1" r:id="rId1"/>
  </sheets>
  <definedNames>
    <definedName name="_xlnm.Print_Area" localSheetId="0">'011'!$A$1:$G$165</definedName>
  </definedNames>
  <calcPr fullCalcOnLoad="1"/>
</workbook>
</file>

<file path=xl/sharedStrings.xml><?xml version="1.0" encoding="utf-8"?>
<sst xmlns="http://schemas.openxmlformats.org/spreadsheetml/2006/main" count="326" uniqueCount="141">
  <si>
    <t>Плановый период</t>
  </si>
  <si>
    <t>в зависимости от способа реализации</t>
  </si>
  <si>
    <t>в зависимости от содержания</t>
  </si>
  <si>
    <t>текущая</t>
  </si>
  <si>
    <t>в зависимости от уровня государственного управления</t>
  </si>
  <si>
    <t>текущая/развитие</t>
  </si>
  <si>
    <t>Единица измерения</t>
  </si>
  <si>
    <t>Показатели прямого результата</t>
  </si>
  <si>
    <t>тысяч тенге</t>
  </si>
  <si>
    <t>БЮДЖЕТНАЯ ПРОГРАММА</t>
  </si>
  <si>
    <t>код и наименование администратора бюджетной программы</t>
  </si>
  <si>
    <t>Вид бюджетной программы:</t>
  </si>
  <si>
    <t>Расходы по бюджетной программе, всего</t>
  </si>
  <si>
    <t>Расходы по бюджетной программе</t>
  </si>
  <si>
    <t xml:space="preserve">Цель бюджетной программы: </t>
  </si>
  <si>
    <t>чел.</t>
  </si>
  <si>
    <t>Отчетный год</t>
  </si>
  <si>
    <t>План текущего года</t>
  </si>
  <si>
    <t>Описание (обоснование) бюджетной программы</t>
  </si>
  <si>
    <t>осуществление государственных функций, полномочий и оказание вытекающих из них государственных услуг</t>
  </si>
  <si>
    <t>районная</t>
  </si>
  <si>
    <t>индивидуальная</t>
  </si>
  <si>
    <t>Всего численность граждан, охваченных программой</t>
  </si>
  <si>
    <t>Социальная помощь к памятным датам</t>
  </si>
  <si>
    <t>- к 9 мая</t>
  </si>
  <si>
    <t xml:space="preserve">- ко дню пожилых 1 октября     </t>
  </si>
  <si>
    <t>Социальная помощь семьям (гражданам) при пожаре</t>
  </si>
  <si>
    <t>Социальная помощь лицам, больным социально-значимыми заболеваниями:</t>
  </si>
  <si>
    <t>- Туберкулезные больные</t>
  </si>
  <si>
    <t xml:space="preserve">- Онкологические больные   </t>
  </si>
  <si>
    <t xml:space="preserve">Социальная помощь студентам из малообеспеченных и многодетных семей, проживающих в сельской местности, обучающимся по очной форме обучения в колледже на платной основе    </t>
  </si>
  <si>
    <t>Расходы за коммунальные услуги  участникам и инвалидам ВОВ</t>
  </si>
  <si>
    <t xml:space="preserve">Социальная помощь студентам из малообеспеченных и многодетных семей, обучающимся в высших медицинских учебных заведениях    </t>
  </si>
  <si>
    <t>Приобретение призов на конкурс среди инвалидов</t>
  </si>
  <si>
    <t>Количество граждан, которым оказана социальная помощь к памятным датам</t>
  </si>
  <si>
    <t>Количество граждан, которым оказана социальная помощь лицам, больным социально-значимыми заболеваниями:</t>
  </si>
  <si>
    <t xml:space="preserve">Количество граждан, которым оказана социальная помощь студентам из малообеспеченных и многодетных семей, проживающих в сельской местности, обучающимся по очной форме обучения в колледже на платной основе    </t>
  </si>
  <si>
    <t>Количество граждан, которым возмещены расходы за коммунальные услуги ( участники и инвалиды ВОВ)</t>
  </si>
  <si>
    <t xml:space="preserve">Количество граждан, которым оказана социальная помощь -студенты из малообеспеченных и многодетных семей, обучающимся в высших медицинских учебных заведениях    </t>
  </si>
  <si>
    <t>Количество инвалидов,для которых приобретены призы на конкурс среди инвалидов</t>
  </si>
  <si>
    <t>Социальные выплаты, в т.ч.:</t>
  </si>
  <si>
    <t>%</t>
  </si>
  <si>
    <t>Целевые индикаторы / показатели прямых результатов</t>
  </si>
  <si>
    <t>ед.изм.</t>
  </si>
  <si>
    <t>Доля объектов социальной инфраструктуры, обеспеченных доступом для инвалидов от общего числа паспортизированных объектов социальной, транспортной инфраструктуры</t>
  </si>
  <si>
    <t>Конечные результаты бюджетной программы:</t>
  </si>
  <si>
    <r>
      <rPr>
        <b/>
        <sz val="10"/>
        <rFont val="Times New Roman"/>
        <family val="1"/>
      </rPr>
      <t>Руководитель бюджетной программы</t>
    </r>
    <r>
      <rPr>
        <sz val="10"/>
        <rFont val="Times New Roman"/>
        <family val="1"/>
      </rPr>
      <t xml:space="preserve">  руководитель Кожагулов Канат Кайирбекович</t>
    </r>
  </si>
  <si>
    <t>2020 год</t>
  </si>
  <si>
    <t>путевки на санаторно-курортное лечение афганцам</t>
  </si>
  <si>
    <t>единовременное пособие освободившимся из мест  лишения свободы(15 МРП)</t>
  </si>
  <si>
    <t xml:space="preserve">Количество афганцев, направляемых на санаторно-курортное лечение </t>
  </si>
  <si>
    <t>Количество граждан на единовременное пособие освободившимся из мест  лишения свободы</t>
  </si>
  <si>
    <t>2021 год</t>
  </si>
  <si>
    <r>
      <rPr>
        <b/>
        <sz val="10"/>
        <color indexed="8"/>
        <rFont val="Times New Roman"/>
        <family val="1"/>
      </rPr>
      <t>Код и наименование бюджетной подпрограммы:</t>
    </r>
    <r>
      <rPr>
        <sz val="10"/>
        <color indexed="8"/>
        <rFont val="Times New Roman"/>
        <family val="1"/>
      </rPr>
      <t xml:space="preserve"> 028 "За счет трансфертов из областного бюджета" </t>
    </r>
    <r>
      <rPr>
        <b/>
        <sz val="10"/>
        <color indexed="8"/>
        <rFont val="Times New Roman"/>
        <family val="1"/>
      </rPr>
      <t xml:space="preserve">   </t>
    </r>
  </si>
  <si>
    <t>Вид бюджетной подпрограммы:</t>
  </si>
  <si>
    <t xml:space="preserve">в зависимости от содержания: </t>
  </si>
  <si>
    <t>За счет трансфертов из областного бюджета</t>
  </si>
  <si>
    <t xml:space="preserve">текущая/развитие </t>
  </si>
  <si>
    <r>
      <t>Описание (обоснование) бюджетной подпрограммы</t>
    </r>
    <r>
      <rPr>
        <u val="single"/>
        <sz val="10"/>
        <color indexed="8"/>
        <rFont val="Times New Roman"/>
        <family val="1"/>
      </rPr>
      <t xml:space="preserve"> </t>
    </r>
  </si>
  <si>
    <t>Расходы по бюджетной подпрограмме</t>
  </si>
  <si>
    <t>за счет средств  бюджета района</t>
  </si>
  <si>
    <t>Количество граждан, которым оказана социальная помощь к памятным датам:</t>
  </si>
  <si>
    <t>Единовременная выплата жертвам политических репрессий</t>
  </si>
  <si>
    <t>Количество граждан - жертв политических репрессий</t>
  </si>
  <si>
    <t xml:space="preserve"> ко дню пожилых и инвалидов 1 октября     </t>
  </si>
  <si>
    <t>ВСЕГО расходы по бюджетной программе</t>
  </si>
  <si>
    <t>расходы предусмотрены на проведение мероприятий, посвященных к 30-летию вывода ограниченного контингента советских войск из Демократической Республики Афганистан</t>
  </si>
  <si>
    <t>2022 год</t>
  </si>
  <si>
    <t xml:space="preserve">8010251 ГУ «Отдел занятости,социальных программ и регистрации актов гражданского состояния Бурабайского района»
</t>
  </si>
  <si>
    <t>Единовременное пособие воинам афганцам к 15 февраля</t>
  </si>
  <si>
    <t>Количество граждан по обеспечению льготным проездом</t>
  </si>
  <si>
    <t>Расходы на обеспечение льготным проездом многодетных матерей и детей из многодетных семей</t>
  </si>
  <si>
    <t>Итого расходы по бюджетной подпрограмме</t>
  </si>
  <si>
    <r>
      <rPr>
        <b/>
        <sz val="10"/>
        <color indexed="8"/>
        <rFont val="Times New Roman"/>
        <family val="1"/>
      </rPr>
      <t>Код и наименование бюджетной подпрограммы:</t>
    </r>
    <r>
      <rPr>
        <sz val="10"/>
        <color indexed="8"/>
        <rFont val="Times New Roman"/>
        <family val="1"/>
      </rPr>
      <t xml:space="preserve"> 015 "За счет средств бюджета района" </t>
    </r>
    <r>
      <rPr>
        <b/>
        <sz val="10"/>
        <color indexed="8"/>
        <rFont val="Times New Roman"/>
        <family val="1"/>
      </rPr>
      <t xml:space="preserve">   </t>
    </r>
  </si>
  <si>
    <t>За счет трансфертов из республиканского бюджета</t>
  </si>
  <si>
    <t>Расходы на проведение праздничных мероприятий, посвященных 75-летию Победы в ВОВ</t>
  </si>
  <si>
    <r>
      <rPr>
        <b/>
        <sz val="10"/>
        <color indexed="8"/>
        <rFont val="Times New Roman"/>
        <family val="1"/>
      </rPr>
      <t>Код и наименование бюджетной подпрограммы:</t>
    </r>
    <r>
      <rPr>
        <sz val="10"/>
        <color indexed="8"/>
        <rFont val="Times New Roman"/>
        <family val="1"/>
      </rPr>
      <t xml:space="preserve"> 011 "За сче трансфертов из республиканского бюджета" </t>
    </r>
    <r>
      <rPr>
        <b/>
        <sz val="10"/>
        <color indexed="8"/>
        <rFont val="Times New Roman"/>
        <family val="1"/>
      </rPr>
      <t xml:space="preserve">   </t>
    </r>
  </si>
  <si>
    <t>Количество граждан, которым оказана социальная помощь к 75-летию Победы</t>
  </si>
  <si>
    <t>Оказание социальной помощи гражданам на проведение праздничных мероприятий, посвященных 75-летию Победы в ВОВ</t>
  </si>
  <si>
    <t>расходы предусмотрены на проведение мероприятий, посвященных к 30-летию вывода ограниченного контингента советских войск из Демократической Республики Афганистан МБ</t>
  </si>
  <si>
    <t>Итого за счет трансфертов республиканского бюджета 011</t>
  </si>
  <si>
    <t>Итого за счет трансфертов областного бюджета 028</t>
  </si>
  <si>
    <t>Итого за счет средств местного бюджета 015</t>
  </si>
  <si>
    <t>2023 год</t>
  </si>
  <si>
    <t>чел</t>
  </si>
  <si>
    <t>Приложение №7</t>
  </si>
  <si>
    <t>Расходы на обеспечение льготным проездом многодетных матерей и детей из многодетных семей ОБ</t>
  </si>
  <si>
    <t>Приобретение газоанализаторов для многодетных семей</t>
  </si>
  <si>
    <t>Оказание соц.помощи многодетным семьям, по заявлению, при наступлении ТЖС ОБ</t>
  </si>
  <si>
    <t>Количество многодетных семей на газоанлизаторы</t>
  </si>
  <si>
    <t>Количество воинов афганцев для выплаты к 15 февраля МБ</t>
  </si>
  <si>
    <t>Количество воинов афганцев для выплаты к 15 февраля ОБ</t>
  </si>
  <si>
    <t>Обеспечение льготным проездом многодетных матерей и детей из многодетных семей, приобретение топлива специалистам здравоохранения, образования, социального обеспечения, культуры, спорта и ветеринарии в сельской местности</t>
  </si>
  <si>
    <t>Количество граждан на единовременное пособие по ТЖС, доходы которых не превышает величину прожиточного минимума</t>
  </si>
  <si>
    <t>Количество семей, по стихийным бедствиям</t>
  </si>
  <si>
    <t>Количество семей(граждан), которым оказана социальная помощь  при пожаре</t>
  </si>
  <si>
    <t>Оказание соц.помощи многодетным семьям, по заявлению при наступлении трудной жизненной ситуации доход которых не превышает величину прожиточного минимума(15 МРП)</t>
  </si>
  <si>
    <t>Единовременная выплата по стихийным бедствиям</t>
  </si>
  <si>
    <t>Оказание социальной помощи инвалидам и малообеспеченным гражданам по решению местных представительных органов.Назначение и выплата социальной помощи отдельным категориям нуждающихся граждан, возмещение расходов за коммунальные услуги участникам и инвалидам ВОВ. Обеспечение льготным проездом; приобретение топлива и оплату коммунальных услуг для педогогов, проживающих в сельской местности.</t>
  </si>
  <si>
    <t xml:space="preserve">Расходы направлены на оказание социальной помощи инвалидам и малообеспеченным гражданам по решению местных представительных органов.Назначение и выплата социальной помощи отдельным категориям нуждающихся граждан, возмещение расходов за коммунальные услуги участникам и инвалидам ВОВ.Обеспечение льготного проезда. Расходы на приобретение топлива и оплату коммунальных услуг для педогогов, проживающих в сельской местности. </t>
  </si>
  <si>
    <t xml:space="preserve">на оказание социальной поддержки по оплате коммунальных услуг и приобретению топлива для педагогов, осуществляющим профессиональную деятельность в сельской местности </t>
  </si>
  <si>
    <t>Количество педагогов получающие социальную поддержку по оплате коммунальных услуг и приобретению топлива, проживающих в сельской местности</t>
  </si>
  <si>
    <t>Единовременная выплата ВИЧ-инфицированным</t>
  </si>
  <si>
    <t>Количество ВИЧ-инфицированных</t>
  </si>
  <si>
    <t>Переутверждена приказом руководителя отдела</t>
  </si>
  <si>
    <t>занятости,социальных программ и регистрации актов</t>
  </si>
  <si>
    <t>гражданского состояния Бурабайского района</t>
  </si>
  <si>
    <t>Количество получателей на выплату единовременной материальной помощи ко Дню Победы в ВОВ</t>
  </si>
  <si>
    <t>Расхода на выплату единовременной материальной помощи ко Дню Победы в ВОВ</t>
  </si>
  <si>
    <t>на 2022-2024 годы</t>
  </si>
  <si>
    <t>2024 год</t>
  </si>
  <si>
    <t>Расходы направлены на оказание социальной помощи инвалидам и малообеспеченным гражданам по решению местных представительных органов.Назначение и выплата социальной помощи отдельным категориям нуждающихся граждан, возмещение расходов за коммунальные услуги участникам и инвалидам ВОВ.</t>
  </si>
  <si>
    <t>2019 год</t>
  </si>
  <si>
    <t xml:space="preserve">Итого  за счет субвенции из РБ на социальную помощь и социальное обеспечение 047   </t>
  </si>
  <si>
    <t>на выплату единовременной социальной помощи ветеранам Афганской войны к празднованию 30-летию Дня Независимости</t>
  </si>
  <si>
    <t xml:space="preserve"> на выплату единовременой социальной помощи ветеранам боевых действий на территории других государств к празднованию 30-летию Дня Независимости </t>
  </si>
  <si>
    <t xml:space="preserve">количество пулучателей на выплату единовременой социальной помощи ветеранам боевых действий на территории других государств к празднованию 30-летию Дня Независимости </t>
  </si>
  <si>
    <t>количество получателей на выплату единовременной социальной помощи ветеранам Афганской войны к празднованию 30-летию Дня Независимости</t>
  </si>
  <si>
    <t xml:space="preserve">чел </t>
  </si>
  <si>
    <t xml:space="preserve">количество многодетных матерей награжденными подвесками "Күміс алқа"  и "Алтын алқа", и многодетным матерям, имеющих от 4-х и более детей до 18 лет </t>
  </si>
  <si>
    <t>Количество детей-инвалидов нуждающихся в сопровождении на санаторно-курортное лечение</t>
  </si>
  <si>
    <t>Единовременное социальная поддерждка по оплате ком.услуг и приобретению топлива за счет бюджетных средств педагогам в сельской местности</t>
  </si>
  <si>
    <t xml:space="preserve">Единовременная социальная помощь  многодетным матерям награжденными подвесками "Күміс алқа"  и "Алтын алқа", и многодетным матерям, имеющих от 4-х и более детей до 18 лет </t>
  </si>
  <si>
    <t>Возмещение части расходов на сопровождение одному из родителей (опекуну) в период нахождения ребенка-инвалида на санаторно-курортном лечение в размере 50%</t>
  </si>
  <si>
    <r>
      <rPr>
        <b/>
        <sz val="10"/>
        <color indexed="8"/>
        <rFont val="Times New Roman"/>
        <family val="1"/>
      </rPr>
      <t>Код и наименование бюджетной подпрограммы:</t>
    </r>
    <r>
      <rPr>
        <sz val="10"/>
        <color indexed="8"/>
        <rFont val="Times New Roman"/>
        <family val="1"/>
      </rPr>
      <t xml:space="preserve"> 047 "За счет субвенции из РБ на социальную помощь и социальное обеспечение" </t>
    </r>
    <r>
      <rPr>
        <b/>
        <sz val="10"/>
        <color indexed="8"/>
        <rFont val="Times New Roman"/>
        <family val="1"/>
      </rPr>
      <t xml:space="preserve">   </t>
    </r>
  </si>
  <si>
    <t>За счет субвенции из РБ на социальную помощь и социальное обеспечение</t>
  </si>
  <si>
    <t>Расходы на единовременную социальную помощь  многодетным матерям награжденными подвесками "Күміс алқа"  и "Алтын алқа", и многодетным матерям, имеющих от 4-х и более детей до 18 лет и участникам и инвалидам ликвидации аварии на Чернобыльской атомной электростанции, на выплату единовременной социальной помощи ветеранам Афганской войны к празднованию 30-летию Дня Независимости</t>
  </si>
  <si>
    <t>Единовременная социальная помощь участникам и инвалидам ликвидации аварии на Чернобыльской атомной электростанции</t>
  </si>
  <si>
    <t>Обеспечение единовремменой социальной помощью многодетных многодетных матерей награжденными подвесками "Күміс алқа"  и "Алтын алқа", и многодетным матерям, имеющих от 4-х и более детей до 18 лет и участников и инвалидов ликвидации аварии на Чернобыльской атомной электростанции,  ветеранам Афганской войны к празднованию 30-летию Дня Независимости</t>
  </si>
  <si>
    <t>количество участников и инвалидов ликвидации аварии на Чернобыльской атомной электростанции</t>
  </si>
  <si>
    <t>2024год</t>
  </si>
  <si>
    <t>количество получателей на выплату единовременной социальной помощи ветеранам Афганской войны к празднованию Дня вывода советских войск из Афганистана</t>
  </si>
  <si>
    <t>на выплату единовременной социальной помощи ветеранам Афганской войны к празднованию Дня вывода советских войск из Афганистана</t>
  </si>
  <si>
    <r>
      <rPr>
        <b/>
        <sz val="10"/>
        <rFont val="Times New Roman"/>
        <family val="1"/>
      </rPr>
      <t>Нормативная правовая основа бюджетной программы</t>
    </r>
    <r>
      <rPr>
        <sz val="10"/>
        <rFont val="Times New Roman"/>
        <family val="1"/>
      </rPr>
      <t xml:space="preserve"> статья 35 Бюджетного кодекса Республики Казахстан от 4 декабря 2008 года № 95-IV; статья 17 Закона Республики Казахстан от 13 апреля 2005 года N 39 «О социальной защите инвалидов в Республике Казахстан».Об утверждении Правил оказания социальной помощи, установления размеров и определения перечня отдельных категорий нуждающихся граждан по Бурабайскому району
Решение Бурабайского районного маслихата Акмолинской области от 26 августа 2013 года № 5С-20/7. Зарегистрировано Департаментом юстиции Акмолинской области 26 сентября 2013 года № 3816. Постановление Правительства РК от 21 мая 2013 года №504  "Об утверждении Типовых правил оказания социальной помощи, установления размеров и определения перечня отдельных категорий нуждающихся граждан".,решение Акмол.обл.маслихата от 18.06.2020г № 6С-45-6 "Об Утверждении порядка и размера оказания социальной поддержки по оплате коммунальных услуг и приобретению топлива за счет бюджетных средств педагогам, осуществляющим профессиональную деятельность в сельских населенных пунктах Акмолинской области". Решение сессии Бурабайского районного маслихата №_7С-16/1_от 24.12.2021 г  "О районном бюджете на 2022-2024 годы" </t>
    </r>
  </si>
  <si>
    <t xml:space="preserve"> от27.12.2022года №89-ө</t>
  </si>
  <si>
    <t>2022г</t>
  </si>
  <si>
    <t xml:space="preserve">Утверждена приказом руководителя                                                                                                                                                                                                                                                                                    ГУ «Отдел занятости,социальных программ и                                                                                                                                                                                                                                                      регистрации актов гражданского состояния                                                                                                                                                                    Бурабайского района»                                                                                                                                                                от27.12.2022года №89-ө                                                                                                                                                                                                                                                                                                                                                                                                                                              
«Согласована»*
Заместитель руководителя
ГУ "Управление координации занятости и 
социальных программ Акмолинской области"
_____________Акбарова А.А.                                                                                                "___"______________ года
</t>
  </si>
  <si>
    <r>
      <t>Код и наименование бюджетной программы</t>
    </r>
    <r>
      <rPr>
        <sz val="10"/>
        <rFont val="Times New Roman"/>
        <family val="1"/>
      </rPr>
      <t xml:space="preserve"> 801/251-011 Социальная помощь отдельным категориям нуждающихся граждан по решению местных представительных органов </t>
    </r>
  </si>
  <si>
    <t>Расходы на обеспечение льготным проездом многодетных матерей и детей из многодетных семей. Выплата социальной помощи на приобретение топлива специалистам здравоохранения, образования, социального обеспечения, культуры, спорта и ветеринарии в сельской местности. Дополнительно выделены средства на выплату единовременной материальной помощи ко Дню Победы в ВОВ, ветеранам боевых действий на территории других государств ко Дню независимости 16 декабря, ветеранам Афганской войны к празднованию Дня вывода войск из Афганистана</t>
  </si>
  <si>
    <t>тыс.тенге</t>
  </si>
  <si>
    <t>Социальная помощь отдельным категориям нуждающихся граждан по решениям местных представительных органов- 100%.  Обеспечение льготным проездом-100%; социальная поддержка при оплату коммунальных услуг и приобретении топлива педагогам-100%.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</si>
</sst>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Т&quot;#,##0;\-&quot;Т&quot;#,##0"/>
    <numFmt numFmtId="173" formatCode="&quot;Т&quot;#,##0;[Red]\-&quot;Т&quot;#,##0"/>
    <numFmt numFmtId="174" formatCode="&quot;Т&quot;#,##0.00;\-&quot;Т&quot;#,##0.00"/>
    <numFmt numFmtId="175" formatCode="&quot;Т&quot;#,##0.00;[Red]\-&quot;Т&quot;#,##0.00"/>
    <numFmt numFmtId="176" formatCode="_-&quot;Т&quot;* #,##0_-;\-&quot;Т&quot;* #,##0_-;_-&quot;Т&quot;* &quot;-&quot;_-;_-@_-"/>
    <numFmt numFmtId="177" formatCode="_-* #,##0_-;\-* #,##0_-;_-* &quot;-&quot;_-;_-@_-"/>
    <numFmt numFmtId="178" formatCode="_-&quot;Т&quot;* #,##0.00_-;\-&quot;Т&quot;* #,##0.00_-;_-&quot;Т&quot;* &quot;-&quot;??_-;_-@_-"/>
    <numFmt numFmtId="179" formatCode="_-* #,##0.00_-;\-* #,##0.00_-;_-* &quot;-&quot;??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"/>
    <numFmt numFmtId="186" formatCode="0.000"/>
    <numFmt numFmtId="187" formatCode="0.0000"/>
    <numFmt numFmtId="188" formatCode="0.0E+00"/>
    <numFmt numFmtId="189" formatCode="0E+00"/>
    <numFmt numFmtId="190" formatCode="0.00000"/>
    <numFmt numFmtId="191" formatCode="000000"/>
  </numFmts>
  <fonts count="55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u val="single"/>
      <sz val="10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sz val="5"/>
      <color indexed="8"/>
      <name val="Budget XP Second Edition"/>
      <family val="2"/>
    </font>
    <font>
      <sz val="10"/>
      <name val="Times New Roman Cyr"/>
      <family val="1"/>
    </font>
    <font>
      <sz val="9"/>
      <name val="Times New Roman"/>
      <family val="1"/>
    </font>
    <font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14" fillId="0" borderId="0">
      <alignment horizontal="right" vertical="top"/>
      <protection/>
    </xf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37" fillId="0" borderId="0">
      <alignment/>
      <protection/>
    </xf>
    <xf numFmtId="0" fontId="3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vertical="center"/>
    </xf>
    <xf numFmtId="0" fontId="9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8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top"/>
    </xf>
    <xf numFmtId="184" fontId="5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/>
    </xf>
    <xf numFmtId="0" fontId="5" fillId="0" borderId="0" xfId="0" applyFont="1" applyAlignment="1">
      <alignment vertical="top"/>
    </xf>
    <xf numFmtId="0" fontId="5" fillId="0" borderId="0" xfId="0" applyFont="1" applyAlignment="1">
      <alignment vertical="top" wrapText="1"/>
    </xf>
    <xf numFmtId="0" fontId="1" fillId="0" borderId="0" xfId="0" applyFont="1" applyFill="1" applyAlignment="1">
      <alignment horizontal="left" vertical="center"/>
    </xf>
    <xf numFmtId="0" fontId="9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top" wrapText="1"/>
    </xf>
    <xf numFmtId="0" fontId="9" fillId="0" borderId="13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5" fillId="32" borderId="10" xfId="0" applyFont="1" applyFill="1" applyBorder="1" applyAlignment="1">
      <alignment vertical="top" wrapText="1"/>
    </xf>
    <xf numFmtId="0" fontId="5" fillId="32" borderId="10" xfId="0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 wrapText="1"/>
    </xf>
    <xf numFmtId="0" fontId="15" fillId="0" borderId="14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1" fontId="1" fillId="0" borderId="10" xfId="0" applyNumberFormat="1" applyFont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wrapText="1"/>
    </xf>
    <xf numFmtId="0" fontId="9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 wrapText="1"/>
    </xf>
    <xf numFmtId="185" fontId="9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9" fillId="0" borderId="0" xfId="0" applyFont="1" applyBorder="1" applyAlignment="1">
      <alignment vertical="top"/>
    </xf>
    <xf numFmtId="185" fontId="9" fillId="0" borderId="0" xfId="0" applyNumberFormat="1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9" fillId="0" borderId="15" xfId="0" applyFont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184" fontId="1" fillId="0" borderId="10" xfId="0" applyNumberFormat="1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184" fontId="9" fillId="33" borderId="10" xfId="0" applyNumberFormat="1" applyFont="1" applyFill="1" applyBorder="1" applyAlignment="1">
      <alignment horizontal="center" vertical="center" wrapText="1"/>
    </xf>
    <xf numFmtId="0" fontId="54" fillId="33" borderId="0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right" vertical="center" wrapText="1"/>
    </xf>
    <xf numFmtId="0" fontId="9" fillId="0" borderId="1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top" wrapText="1"/>
    </xf>
    <xf numFmtId="0" fontId="1" fillId="33" borderId="16" xfId="0" applyFont="1" applyFill="1" applyBorder="1" applyAlignment="1">
      <alignment vertical="top" wrapText="1"/>
    </xf>
    <xf numFmtId="0" fontId="17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184" fontId="1" fillId="0" borderId="10" xfId="0" applyNumberFormat="1" applyFont="1" applyFill="1" applyBorder="1" applyAlignment="1">
      <alignment horizontal="center" vertical="center" wrapText="1"/>
    </xf>
    <xf numFmtId="184" fontId="6" fillId="33" borderId="10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/>
    </xf>
    <xf numFmtId="0" fontId="0" fillId="0" borderId="0" xfId="0" applyFill="1" applyAlignment="1">
      <alignment/>
    </xf>
    <xf numFmtId="0" fontId="16" fillId="0" borderId="0" xfId="0" applyFont="1" applyFill="1" applyAlignment="1">
      <alignment horizontal="right" vertical="center" wrapText="1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1" fillId="0" borderId="11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top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184" fontId="5" fillId="0" borderId="10" xfId="0" applyNumberFormat="1" applyFont="1" applyFill="1" applyBorder="1" applyAlignment="1">
      <alignment horizontal="center" vertical="center" wrapText="1"/>
    </xf>
    <xf numFmtId="3" fontId="9" fillId="0" borderId="0" xfId="0" applyNumberFormat="1" applyFont="1" applyFill="1" applyBorder="1" applyAlignment="1">
      <alignment horizontal="center" vertical="center" wrapText="1"/>
    </xf>
    <xf numFmtId="3" fontId="9" fillId="0" borderId="0" xfId="0" applyNumberFormat="1" applyFont="1" applyFill="1" applyBorder="1" applyAlignment="1">
      <alignment horizontal="center" vertical="top" wrapText="1"/>
    </xf>
    <xf numFmtId="184" fontId="9" fillId="0" borderId="10" xfId="0" applyNumberFormat="1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 vertical="top" wrapText="1"/>
    </xf>
    <xf numFmtId="0" fontId="11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center" wrapText="1"/>
    </xf>
    <xf numFmtId="0" fontId="16" fillId="0" borderId="0" xfId="0" applyFont="1" applyAlignment="1">
      <alignment horizontal="right" vertical="center" wrapText="1"/>
    </xf>
    <xf numFmtId="0" fontId="11" fillId="0" borderId="10" xfId="0" applyFont="1" applyBorder="1" applyAlignment="1">
      <alignment horizontal="left" vertical="top" wrapText="1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/>
    </xf>
    <xf numFmtId="0" fontId="12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16" fillId="0" borderId="0" xfId="0" applyFont="1" applyAlignment="1">
      <alignment horizontal="center" vertical="center" wrapText="1"/>
    </xf>
    <xf numFmtId="0" fontId="1" fillId="0" borderId="16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33" borderId="0" xfId="0" applyFont="1" applyFill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top"/>
    </xf>
    <xf numFmtId="0" fontId="9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1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5"/>
  <sheetViews>
    <sheetView tabSelected="1" view="pageBreakPreview" zoomScale="90" zoomScaleSheetLayoutView="90" zoomScalePageLayoutView="0" workbookViewId="0" topLeftCell="A7">
      <selection activeCell="A13" sqref="A13:G13"/>
    </sheetView>
  </sheetViews>
  <sheetFormatPr defaultColWidth="9.00390625" defaultRowHeight="12.75"/>
  <cols>
    <col min="1" max="1" width="31.25390625" style="0" customWidth="1"/>
    <col min="2" max="2" width="13.875" style="0" customWidth="1"/>
    <col min="3" max="3" width="11.125" style="0" customWidth="1"/>
    <col min="4" max="4" width="12.375" style="58" customWidth="1"/>
    <col min="5" max="6" width="11.375" style="0" customWidth="1"/>
    <col min="7" max="7" width="13.625" style="0" customWidth="1"/>
  </cols>
  <sheetData>
    <row r="1" spans="4:7" ht="12.75" hidden="1">
      <c r="D1" s="80" t="s">
        <v>104</v>
      </c>
      <c r="E1" s="80"/>
      <c r="F1" s="80"/>
      <c r="G1" s="80"/>
    </row>
    <row r="2" spans="4:7" ht="12.75" hidden="1">
      <c r="D2" s="80" t="s">
        <v>105</v>
      </c>
      <c r="E2" s="80"/>
      <c r="F2" s="80"/>
      <c r="G2" s="80"/>
    </row>
    <row r="3" spans="4:7" ht="12.75" hidden="1">
      <c r="D3" s="80" t="s">
        <v>106</v>
      </c>
      <c r="E3" s="80"/>
      <c r="F3" s="80"/>
      <c r="G3" s="80"/>
    </row>
    <row r="4" spans="4:7" ht="13.5" customHeight="1" hidden="1">
      <c r="D4" s="80" t="s">
        <v>134</v>
      </c>
      <c r="E4" s="80"/>
      <c r="F4" s="80"/>
      <c r="G4" s="80"/>
    </row>
    <row r="5" ht="3" customHeight="1"/>
    <row r="6" spans="1:7" ht="135.75" customHeight="1">
      <c r="A6" s="51"/>
      <c r="B6" s="80" t="s">
        <v>136</v>
      </c>
      <c r="C6" s="80"/>
      <c r="D6" s="80"/>
      <c r="E6" s="80"/>
      <c r="F6" s="80"/>
      <c r="G6" s="80"/>
    </row>
    <row r="7" spans="1:7" ht="15.75" customHeight="1">
      <c r="A7" s="1"/>
      <c r="B7" s="46"/>
      <c r="C7" s="46"/>
      <c r="D7" s="59"/>
      <c r="E7" s="46"/>
      <c r="F7" s="88" t="s">
        <v>85</v>
      </c>
      <c r="G7" s="88"/>
    </row>
    <row r="8" spans="1:7" ht="15.75" customHeight="1">
      <c r="A8" s="82" t="s">
        <v>9</v>
      </c>
      <c r="B8" s="83"/>
      <c r="C8" s="83"/>
      <c r="D8" s="83"/>
      <c r="E8" s="83"/>
      <c r="F8" s="83"/>
      <c r="G8" s="83"/>
    </row>
    <row r="9" spans="1:7" ht="27" customHeight="1">
      <c r="A9" s="84" t="s">
        <v>68</v>
      </c>
      <c r="B9" s="85"/>
      <c r="C9" s="85"/>
      <c r="D9" s="85"/>
      <c r="E9" s="85"/>
      <c r="F9" s="85"/>
      <c r="G9" s="85"/>
    </row>
    <row r="10" spans="1:7" ht="12.75">
      <c r="A10" s="86" t="s">
        <v>10</v>
      </c>
      <c r="B10" s="86"/>
      <c r="C10" s="86"/>
      <c r="D10" s="86"/>
      <c r="E10" s="86"/>
      <c r="F10" s="86"/>
      <c r="G10" s="86"/>
    </row>
    <row r="11" spans="1:7" ht="11.25" customHeight="1">
      <c r="A11" s="5"/>
      <c r="B11" s="82" t="s">
        <v>109</v>
      </c>
      <c r="C11" s="82"/>
      <c r="D11" s="82"/>
      <c r="E11" s="82"/>
      <c r="F11" s="5"/>
      <c r="G11" s="5"/>
    </row>
    <row r="12" spans="1:7" ht="15" hidden="1">
      <c r="A12" s="2"/>
      <c r="B12" s="1"/>
      <c r="C12" s="1"/>
      <c r="D12" s="60"/>
      <c r="E12" s="1"/>
      <c r="F12" s="1"/>
      <c r="G12" s="1"/>
    </row>
    <row r="13" spans="1:7" ht="29.25" customHeight="1">
      <c r="A13" s="87" t="s">
        <v>137</v>
      </c>
      <c r="B13" s="87"/>
      <c r="C13" s="87"/>
      <c r="D13" s="87"/>
      <c r="E13" s="87"/>
      <c r="F13" s="87"/>
      <c r="G13" s="87"/>
    </row>
    <row r="14" spans="1:7" ht="12.75">
      <c r="A14" s="96" t="s">
        <v>46</v>
      </c>
      <c r="B14" s="96"/>
      <c r="C14" s="96"/>
      <c r="D14" s="96"/>
      <c r="E14" s="96"/>
      <c r="F14" s="96"/>
      <c r="G14" s="96"/>
    </row>
    <row r="15" spans="1:7" ht="12.75" hidden="1">
      <c r="A15" s="17"/>
      <c r="B15" s="17"/>
      <c r="C15" s="17"/>
      <c r="D15" s="17"/>
      <c r="E15" s="17"/>
      <c r="F15" s="17"/>
      <c r="G15" s="17"/>
    </row>
    <row r="16" spans="1:7" ht="180" customHeight="1">
      <c r="A16" s="75" t="s">
        <v>133</v>
      </c>
      <c r="B16" s="75"/>
      <c r="C16" s="75"/>
      <c r="D16" s="75"/>
      <c r="E16" s="75"/>
      <c r="F16" s="75"/>
      <c r="G16" s="75"/>
    </row>
    <row r="17" spans="1:7" ht="12.75">
      <c r="A17" s="8" t="s">
        <v>11</v>
      </c>
      <c r="B17" s="9"/>
      <c r="C17" s="9"/>
      <c r="D17" s="61"/>
      <c r="E17" s="9"/>
      <c r="F17" s="9"/>
      <c r="G17" s="9"/>
    </row>
    <row r="18" spans="1:7" ht="12.75">
      <c r="A18" s="11" t="s">
        <v>4</v>
      </c>
      <c r="B18" s="9"/>
      <c r="C18" s="9"/>
      <c r="D18" s="62" t="s">
        <v>20</v>
      </c>
      <c r="E18" s="9"/>
      <c r="F18" s="9"/>
      <c r="G18" s="9"/>
    </row>
    <row r="19" spans="1:7" ht="34.5" customHeight="1">
      <c r="A19" s="10" t="s">
        <v>2</v>
      </c>
      <c r="B19" s="9"/>
      <c r="C19" s="9"/>
      <c r="D19" s="76" t="s">
        <v>19</v>
      </c>
      <c r="E19" s="76"/>
      <c r="F19" s="76"/>
      <c r="G19" s="76"/>
    </row>
    <row r="20" spans="1:7" ht="12.75">
      <c r="A20" s="10" t="s">
        <v>1</v>
      </c>
      <c r="B20" s="9"/>
      <c r="C20" s="9"/>
      <c r="D20" s="61" t="s">
        <v>21</v>
      </c>
      <c r="E20" s="9"/>
      <c r="F20" s="9"/>
      <c r="G20" s="9"/>
    </row>
    <row r="21" spans="1:7" ht="12.75">
      <c r="A21" s="10" t="s">
        <v>5</v>
      </c>
      <c r="B21" s="9"/>
      <c r="C21" s="9"/>
      <c r="D21" s="60" t="s">
        <v>3</v>
      </c>
      <c r="E21" s="9"/>
      <c r="F21" s="9"/>
      <c r="G21" s="9"/>
    </row>
    <row r="22" spans="1:7" ht="12.75">
      <c r="A22" s="14"/>
      <c r="B22" s="9"/>
      <c r="C22" s="9"/>
      <c r="D22" s="60"/>
      <c r="E22" s="9"/>
      <c r="F22" s="9"/>
      <c r="G22" s="9"/>
    </row>
    <row r="23" spans="1:7" ht="87" customHeight="1">
      <c r="A23" s="15" t="s">
        <v>14</v>
      </c>
      <c r="B23" s="77" t="s">
        <v>98</v>
      </c>
      <c r="C23" s="77"/>
      <c r="D23" s="77"/>
      <c r="E23" s="77"/>
      <c r="F23" s="77"/>
      <c r="G23" s="77"/>
    </row>
    <row r="24" spans="1:7" ht="49.5" customHeight="1">
      <c r="A24" s="16" t="s">
        <v>45</v>
      </c>
      <c r="B24" s="89" t="s">
        <v>140</v>
      </c>
      <c r="C24" s="89"/>
      <c r="D24" s="89"/>
      <c r="E24" s="89"/>
      <c r="F24" s="90"/>
      <c r="G24" s="90"/>
    </row>
    <row r="25" spans="1:7" ht="14.25" customHeight="1">
      <c r="A25" s="93" t="s">
        <v>42</v>
      </c>
      <c r="B25" s="93"/>
      <c r="C25" s="93"/>
      <c r="D25" s="63" t="s">
        <v>43</v>
      </c>
      <c r="E25" s="49" t="s">
        <v>135</v>
      </c>
      <c r="F25" s="48"/>
      <c r="G25" s="48"/>
    </row>
    <row r="26" spans="1:7" ht="37.5" customHeight="1">
      <c r="A26" s="81" t="s">
        <v>44</v>
      </c>
      <c r="B26" s="81"/>
      <c r="C26" s="81"/>
      <c r="D26" s="64" t="s">
        <v>41</v>
      </c>
      <c r="E26" s="25">
        <v>100</v>
      </c>
      <c r="F26" s="45"/>
      <c r="G26" s="45"/>
    </row>
    <row r="27" spans="1:7" ht="0.75" customHeight="1">
      <c r="A27" s="78"/>
      <c r="B27" s="78"/>
      <c r="C27" s="78"/>
      <c r="D27" s="65"/>
      <c r="E27" s="45"/>
      <c r="F27" s="45"/>
      <c r="G27" s="45"/>
    </row>
    <row r="28" spans="1:7" ht="79.5" customHeight="1">
      <c r="A28" s="16" t="s">
        <v>18</v>
      </c>
      <c r="B28" s="91" t="s">
        <v>99</v>
      </c>
      <c r="C28" s="91"/>
      <c r="D28" s="91"/>
      <c r="E28" s="91"/>
      <c r="F28" s="91"/>
      <c r="G28" s="91"/>
    </row>
    <row r="29" spans="1:7" ht="1.5" customHeight="1">
      <c r="A29" s="6"/>
      <c r="B29" s="1"/>
      <c r="C29" s="1"/>
      <c r="D29" s="60"/>
      <c r="E29" s="1"/>
      <c r="F29" s="1"/>
      <c r="G29" s="1"/>
    </row>
    <row r="30" spans="1:7" ht="12.75">
      <c r="A30" s="79" t="s">
        <v>12</v>
      </c>
      <c r="B30" s="79"/>
      <c r="C30" s="79"/>
      <c r="D30" s="79"/>
      <c r="E30" s="79"/>
      <c r="F30" s="79"/>
      <c r="G30" s="79"/>
    </row>
    <row r="31" spans="1:7" ht="12.75">
      <c r="A31" s="3">
        <v>1</v>
      </c>
      <c r="B31" s="3">
        <v>2</v>
      </c>
      <c r="C31" s="3">
        <v>3</v>
      </c>
      <c r="D31" s="66">
        <v>4</v>
      </c>
      <c r="E31" s="3">
        <v>5</v>
      </c>
      <c r="F31" s="3">
        <v>6</v>
      </c>
      <c r="G31" s="3">
        <v>7</v>
      </c>
    </row>
    <row r="32" spans="1:7" ht="25.5">
      <c r="A32" s="94" t="s">
        <v>13</v>
      </c>
      <c r="B32" s="95" t="s">
        <v>6</v>
      </c>
      <c r="C32" s="3" t="s">
        <v>16</v>
      </c>
      <c r="D32" s="66" t="s">
        <v>17</v>
      </c>
      <c r="E32" s="95" t="s">
        <v>0</v>
      </c>
      <c r="F32" s="95"/>
      <c r="G32" s="95"/>
    </row>
    <row r="33" spans="1:7" ht="12.75">
      <c r="A33" s="94"/>
      <c r="B33" s="95"/>
      <c r="C33" s="4" t="s">
        <v>47</v>
      </c>
      <c r="D33" s="52" t="s">
        <v>52</v>
      </c>
      <c r="E33" s="4" t="s">
        <v>67</v>
      </c>
      <c r="F33" s="4" t="s">
        <v>83</v>
      </c>
      <c r="G33" s="4" t="s">
        <v>110</v>
      </c>
    </row>
    <row r="34" spans="1:7" ht="25.5">
      <c r="A34" s="47" t="s">
        <v>80</v>
      </c>
      <c r="B34" s="18" t="s">
        <v>8</v>
      </c>
      <c r="C34" s="42">
        <f>C53</f>
        <v>0</v>
      </c>
      <c r="D34" s="55">
        <f>D53</f>
        <v>0</v>
      </c>
      <c r="E34" s="42">
        <f>E53</f>
        <v>0</v>
      </c>
      <c r="F34" s="42">
        <f>F53</f>
        <v>0</v>
      </c>
      <c r="G34" s="42">
        <f>G53</f>
        <v>0</v>
      </c>
    </row>
    <row r="35" spans="1:7" ht="25.5">
      <c r="A35" s="47" t="s">
        <v>81</v>
      </c>
      <c r="B35" s="18" t="s">
        <v>8</v>
      </c>
      <c r="C35" s="42">
        <f>C68</f>
        <v>5000</v>
      </c>
      <c r="D35" s="55">
        <f>D68</f>
        <v>39580.6</v>
      </c>
      <c r="E35" s="42">
        <f>E68</f>
        <v>43530</v>
      </c>
      <c r="F35" s="42">
        <f>F68</f>
        <v>0</v>
      </c>
      <c r="G35" s="42">
        <f>G68</f>
        <v>0</v>
      </c>
    </row>
    <row r="36" spans="1:7" ht="41.25" customHeight="1">
      <c r="A36" s="47" t="s">
        <v>113</v>
      </c>
      <c r="B36" s="18" t="s">
        <v>8</v>
      </c>
      <c r="C36" s="42">
        <f>C157</f>
        <v>0</v>
      </c>
      <c r="D36" s="55">
        <f>D157</f>
        <v>10812.900000000001</v>
      </c>
      <c r="E36" s="42">
        <f>E157</f>
        <v>0</v>
      </c>
      <c r="F36" s="42">
        <f>F157</f>
        <v>0</v>
      </c>
      <c r="G36" s="42">
        <f>G157</f>
        <v>0</v>
      </c>
    </row>
    <row r="37" spans="1:7" ht="31.5" customHeight="1">
      <c r="A37" s="47" t="s">
        <v>82</v>
      </c>
      <c r="B37" s="18" t="s">
        <v>8</v>
      </c>
      <c r="C37" s="42">
        <f>C143</f>
        <v>55650.6</v>
      </c>
      <c r="D37" s="55">
        <f>D143</f>
        <v>73617.1</v>
      </c>
      <c r="E37" s="42">
        <f>E143</f>
        <v>64723</v>
      </c>
      <c r="F37" s="42">
        <f>F143</f>
        <v>115076</v>
      </c>
      <c r="G37" s="42">
        <f>G143</f>
        <v>119100</v>
      </c>
    </row>
    <row r="38" spans="1:7" ht="25.5">
      <c r="A38" s="13" t="s">
        <v>65</v>
      </c>
      <c r="B38" s="53" t="s">
        <v>8</v>
      </c>
      <c r="C38" s="12">
        <f>SUM(C34:C37)</f>
        <v>60650.6</v>
      </c>
      <c r="D38" s="67">
        <f>SUM(D34:D37)</f>
        <v>124010.6</v>
      </c>
      <c r="E38" s="12">
        <f>SUM(E34:E37)</f>
        <v>108253</v>
      </c>
      <c r="F38" s="12">
        <f>SUM(F34:F37)</f>
        <v>115076</v>
      </c>
      <c r="G38" s="12">
        <f>SUM(G34:G37)</f>
        <v>119100</v>
      </c>
    </row>
    <row r="39" spans="1:7" ht="15.75" customHeight="1" hidden="1">
      <c r="A39" s="32" t="s">
        <v>76</v>
      </c>
      <c r="B39" s="33"/>
      <c r="C39" s="34"/>
      <c r="D39" s="68"/>
      <c r="E39" s="33"/>
      <c r="F39" s="33"/>
      <c r="G39" s="33"/>
    </row>
    <row r="40" spans="1:7" ht="12.75" hidden="1">
      <c r="A40" s="35" t="s">
        <v>54</v>
      </c>
      <c r="B40" s="33"/>
      <c r="C40" s="34"/>
      <c r="D40" s="68"/>
      <c r="E40" s="33"/>
      <c r="F40" s="33"/>
      <c r="G40" s="33"/>
    </row>
    <row r="41" spans="1:7" ht="12.75" hidden="1">
      <c r="A41" s="36" t="s">
        <v>55</v>
      </c>
      <c r="B41" s="92" t="s">
        <v>74</v>
      </c>
      <c r="C41" s="92"/>
      <c r="D41" s="92"/>
      <c r="E41" s="92"/>
      <c r="F41" s="92"/>
      <c r="G41" s="92"/>
    </row>
    <row r="42" spans="1:7" ht="15" customHeight="1" hidden="1">
      <c r="A42" s="36" t="s">
        <v>57</v>
      </c>
      <c r="B42" s="31" t="s">
        <v>3</v>
      </c>
      <c r="C42" s="37"/>
      <c r="D42" s="69"/>
      <c r="E42" s="38"/>
      <c r="F42" s="38"/>
      <c r="G42" s="38"/>
    </row>
    <row r="43" spans="1:7" ht="25.5" customHeight="1" hidden="1">
      <c r="A43" s="39" t="s">
        <v>58</v>
      </c>
      <c r="B43" s="77" t="s">
        <v>75</v>
      </c>
      <c r="C43" s="77"/>
      <c r="D43" s="77"/>
      <c r="E43" s="77"/>
      <c r="F43" s="77"/>
      <c r="G43" s="77"/>
    </row>
    <row r="44" spans="1:7" ht="5.25" customHeight="1" hidden="1">
      <c r="A44" s="7"/>
      <c r="B44" s="33"/>
      <c r="C44" s="34"/>
      <c r="D44" s="68"/>
      <c r="E44" s="33"/>
      <c r="F44" s="33"/>
      <c r="G44" s="33"/>
    </row>
    <row r="45" spans="1:7" ht="38.25" hidden="1">
      <c r="A45" s="97" t="s">
        <v>7</v>
      </c>
      <c r="B45" s="97" t="s">
        <v>6</v>
      </c>
      <c r="C45" s="3" t="s">
        <v>16</v>
      </c>
      <c r="D45" s="66" t="s">
        <v>17</v>
      </c>
      <c r="E45" s="99" t="s">
        <v>0</v>
      </c>
      <c r="F45" s="100"/>
      <c r="G45" s="101"/>
    </row>
    <row r="46" spans="1:7" ht="12.75" hidden="1">
      <c r="A46" s="98"/>
      <c r="B46" s="98"/>
      <c r="C46" s="4" t="s">
        <v>112</v>
      </c>
      <c r="D46" s="52" t="s">
        <v>47</v>
      </c>
      <c r="E46" s="4" t="s">
        <v>52</v>
      </c>
      <c r="F46" s="4" t="s">
        <v>67</v>
      </c>
      <c r="G46" s="4" t="s">
        <v>83</v>
      </c>
    </row>
    <row r="47" spans="1:7" ht="38.25" hidden="1">
      <c r="A47" s="19" t="s">
        <v>77</v>
      </c>
      <c r="B47" s="3" t="s">
        <v>84</v>
      </c>
      <c r="C47" s="3"/>
      <c r="D47" s="52">
        <v>0</v>
      </c>
      <c r="E47" s="4"/>
      <c r="F47" s="4"/>
      <c r="G47" s="4"/>
    </row>
    <row r="48" spans="1:7" ht="29.25" customHeight="1" hidden="1">
      <c r="A48" s="16" t="s">
        <v>45</v>
      </c>
      <c r="B48" s="89" t="s">
        <v>78</v>
      </c>
      <c r="C48" s="89"/>
      <c r="D48" s="89"/>
      <c r="E48" s="89"/>
      <c r="F48" s="89"/>
      <c r="G48" s="89"/>
    </row>
    <row r="49" spans="1:7" ht="38.25" hidden="1">
      <c r="A49" s="102" t="s">
        <v>59</v>
      </c>
      <c r="B49" s="97" t="s">
        <v>6</v>
      </c>
      <c r="C49" s="3" t="s">
        <v>16</v>
      </c>
      <c r="D49" s="66" t="s">
        <v>17</v>
      </c>
      <c r="E49" s="99" t="s">
        <v>0</v>
      </c>
      <c r="F49" s="100"/>
      <c r="G49" s="101"/>
    </row>
    <row r="50" spans="1:7" ht="18" customHeight="1" hidden="1">
      <c r="A50" s="103"/>
      <c r="B50" s="98"/>
      <c r="C50" s="4" t="s">
        <v>112</v>
      </c>
      <c r="D50" s="52" t="s">
        <v>47</v>
      </c>
      <c r="E50" s="4" t="s">
        <v>52</v>
      </c>
      <c r="F50" s="4" t="s">
        <v>67</v>
      </c>
      <c r="G50" s="4" t="s">
        <v>83</v>
      </c>
    </row>
    <row r="51" spans="1:7" ht="4.5" customHeight="1" hidden="1">
      <c r="A51" s="20"/>
      <c r="B51" s="40"/>
      <c r="C51" s="41"/>
      <c r="D51" s="52"/>
      <c r="E51" s="4"/>
      <c r="F51" s="4"/>
      <c r="G51" s="4"/>
    </row>
    <row r="52" spans="1:7" ht="25.5" hidden="1">
      <c r="A52" s="19" t="s">
        <v>23</v>
      </c>
      <c r="B52" s="18" t="s">
        <v>8</v>
      </c>
      <c r="C52" s="41"/>
      <c r="D52" s="52"/>
      <c r="E52" s="4"/>
      <c r="F52" s="4"/>
      <c r="G52" s="4"/>
    </row>
    <row r="53" spans="1:7" ht="42" customHeight="1" hidden="1">
      <c r="A53" s="19" t="s">
        <v>75</v>
      </c>
      <c r="B53" s="18" t="s">
        <v>8</v>
      </c>
      <c r="C53" s="44"/>
      <c r="D53" s="55">
        <v>0</v>
      </c>
      <c r="E53" s="42"/>
      <c r="F53" s="42"/>
      <c r="G53" s="42"/>
    </row>
    <row r="54" spans="1:7" ht="12.75">
      <c r="A54" s="32" t="s">
        <v>53</v>
      </c>
      <c r="B54" s="33"/>
      <c r="C54" s="34"/>
      <c r="D54" s="68"/>
      <c r="E54" s="33"/>
      <c r="F54" s="33"/>
      <c r="G54" s="33"/>
    </row>
    <row r="55" spans="1:7" ht="12.75">
      <c r="A55" s="35" t="s">
        <v>54</v>
      </c>
      <c r="B55" s="33"/>
      <c r="C55" s="34"/>
      <c r="D55" s="68"/>
      <c r="E55" s="33"/>
      <c r="F55" s="33"/>
      <c r="G55" s="33"/>
    </row>
    <row r="56" spans="1:7" ht="12.75">
      <c r="A56" s="36" t="s">
        <v>55</v>
      </c>
      <c r="B56" s="92" t="s">
        <v>56</v>
      </c>
      <c r="C56" s="92"/>
      <c r="D56" s="92"/>
      <c r="E56" s="92"/>
      <c r="F56" s="92"/>
      <c r="G56" s="92"/>
    </row>
    <row r="57" spans="1:7" ht="12.75">
      <c r="A57" s="36" t="s">
        <v>57</v>
      </c>
      <c r="B57" s="31" t="s">
        <v>3</v>
      </c>
      <c r="C57" s="37"/>
      <c r="D57" s="69"/>
      <c r="E57" s="38"/>
      <c r="F57" s="38"/>
      <c r="G57" s="38"/>
    </row>
    <row r="58" spans="1:7" ht="93" customHeight="1">
      <c r="A58" s="39" t="s">
        <v>58</v>
      </c>
      <c r="B58" s="77" t="s">
        <v>138</v>
      </c>
      <c r="C58" s="77"/>
      <c r="D58" s="77"/>
      <c r="E58" s="77"/>
      <c r="F58" s="77"/>
      <c r="G58" s="77"/>
    </row>
    <row r="59" spans="1:7" ht="10.5" customHeight="1">
      <c r="A59" s="7"/>
      <c r="B59" s="33"/>
      <c r="C59" s="34"/>
      <c r="D59" s="68"/>
      <c r="E59" s="33"/>
      <c r="F59" s="33"/>
      <c r="G59" s="33"/>
    </row>
    <row r="60" spans="1:7" ht="38.25">
      <c r="A60" s="97" t="s">
        <v>7</v>
      </c>
      <c r="B60" s="97" t="s">
        <v>6</v>
      </c>
      <c r="C60" s="3" t="s">
        <v>16</v>
      </c>
      <c r="D60" s="66" t="s">
        <v>17</v>
      </c>
      <c r="E60" s="99" t="s">
        <v>0</v>
      </c>
      <c r="F60" s="100"/>
      <c r="G60" s="101"/>
    </row>
    <row r="61" spans="1:7" ht="25.5" customHeight="1">
      <c r="A61" s="98"/>
      <c r="B61" s="98"/>
      <c r="C61" s="4" t="s">
        <v>47</v>
      </c>
      <c r="D61" s="52" t="s">
        <v>52</v>
      </c>
      <c r="E61" s="4" t="s">
        <v>67</v>
      </c>
      <c r="F61" s="4" t="s">
        <v>83</v>
      </c>
      <c r="G61" s="4" t="s">
        <v>130</v>
      </c>
    </row>
    <row r="62" spans="1:7" ht="58.5" customHeight="1">
      <c r="A62" s="19" t="s">
        <v>114</v>
      </c>
      <c r="B62" s="3" t="s">
        <v>8</v>
      </c>
      <c r="C62" s="4"/>
      <c r="D62" s="52">
        <v>1108</v>
      </c>
      <c r="E62" s="4"/>
      <c r="F62" s="4"/>
      <c r="G62" s="4"/>
    </row>
    <row r="63" spans="1:7" ht="57" customHeight="1">
      <c r="A63" s="19" t="s">
        <v>100</v>
      </c>
      <c r="B63" s="18" t="s">
        <v>8</v>
      </c>
      <c r="C63" s="4"/>
      <c r="D63" s="52">
        <v>32772</v>
      </c>
      <c r="E63" s="4">
        <v>32759</v>
      </c>
      <c r="F63" s="4"/>
      <c r="G63" s="4"/>
    </row>
    <row r="64" spans="1:7" ht="42" customHeight="1">
      <c r="A64" s="19" t="s">
        <v>108</v>
      </c>
      <c r="B64" s="18" t="s">
        <v>8</v>
      </c>
      <c r="C64" s="4">
        <v>5000</v>
      </c>
      <c r="D64" s="52">
        <v>3000</v>
      </c>
      <c r="E64" s="4"/>
      <c r="F64" s="4"/>
      <c r="G64" s="4"/>
    </row>
    <row r="65" spans="1:7" ht="55.5" customHeight="1">
      <c r="A65" s="20" t="s">
        <v>115</v>
      </c>
      <c r="B65" s="18" t="s">
        <v>8</v>
      </c>
      <c r="C65" s="4"/>
      <c r="D65" s="52">
        <v>933.4</v>
      </c>
      <c r="E65" s="4"/>
      <c r="F65" s="4"/>
      <c r="G65" s="4"/>
    </row>
    <row r="66" spans="1:7" ht="51" customHeight="1">
      <c r="A66" s="19" t="s">
        <v>71</v>
      </c>
      <c r="B66" s="18" t="s">
        <v>8</v>
      </c>
      <c r="C66" s="42">
        <v>0</v>
      </c>
      <c r="D66" s="55">
        <f>3955-2187.8</f>
        <v>1767.1999999999998</v>
      </c>
      <c r="E66" s="4">
        <v>3956</v>
      </c>
      <c r="F66" s="4"/>
      <c r="G66" s="4"/>
    </row>
    <row r="67" spans="1:7" ht="70.5" customHeight="1">
      <c r="A67" s="19" t="s">
        <v>132</v>
      </c>
      <c r="B67" s="18" t="s">
        <v>8</v>
      </c>
      <c r="C67" s="42"/>
      <c r="D67" s="55"/>
      <c r="E67" s="4">
        <v>6815</v>
      </c>
      <c r="F67" s="4"/>
      <c r="G67" s="4"/>
    </row>
    <row r="68" spans="1:7" ht="25.5" customHeight="1">
      <c r="A68" s="23" t="s">
        <v>22</v>
      </c>
      <c r="B68" s="21" t="s">
        <v>15</v>
      </c>
      <c r="C68" s="42">
        <f>C63+C64+C66</f>
        <v>5000</v>
      </c>
      <c r="D68" s="55">
        <f>SUM(D62:D67)</f>
        <v>39580.6</v>
      </c>
      <c r="E68" s="42">
        <f>SUM(E62:E67)</f>
        <v>43530</v>
      </c>
      <c r="F68" s="42">
        <f>SUM(F62:F67)</f>
        <v>0</v>
      </c>
      <c r="G68" s="42">
        <f>SUM(G62:G67)</f>
        <v>0</v>
      </c>
    </row>
    <row r="69" spans="1:7" ht="41.25" customHeight="1">
      <c r="A69" s="16" t="s">
        <v>45</v>
      </c>
      <c r="B69" s="89" t="s">
        <v>92</v>
      </c>
      <c r="C69" s="89"/>
      <c r="D69" s="89"/>
      <c r="E69" s="89"/>
      <c r="F69" s="89"/>
      <c r="G69" s="89"/>
    </row>
    <row r="70" spans="1:7" ht="38.25">
      <c r="A70" s="102" t="s">
        <v>59</v>
      </c>
      <c r="B70" s="97" t="s">
        <v>6</v>
      </c>
      <c r="C70" s="3" t="s">
        <v>16</v>
      </c>
      <c r="D70" s="66" t="s">
        <v>17</v>
      </c>
      <c r="E70" s="99" t="s">
        <v>0</v>
      </c>
      <c r="F70" s="100"/>
      <c r="G70" s="101"/>
    </row>
    <row r="71" spans="1:7" ht="36" customHeight="1">
      <c r="A71" s="103"/>
      <c r="B71" s="98"/>
      <c r="C71" s="4" t="s">
        <v>47</v>
      </c>
      <c r="D71" s="52" t="s">
        <v>52</v>
      </c>
      <c r="E71" s="4" t="s">
        <v>67</v>
      </c>
      <c r="F71" s="4" t="s">
        <v>83</v>
      </c>
      <c r="G71" s="4" t="s">
        <v>110</v>
      </c>
    </row>
    <row r="72" spans="1:7" ht="78.75" customHeight="1">
      <c r="A72" s="47" t="s">
        <v>116</v>
      </c>
      <c r="B72" s="40" t="s">
        <v>84</v>
      </c>
      <c r="C72" s="4"/>
      <c r="D72" s="52">
        <v>32</v>
      </c>
      <c r="E72" s="4"/>
      <c r="F72" s="4"/>
      <c r="G72" s="4"/>
    </row>
    <row r="73" spans="1:7" ht="66.75" customHeight="1">
      <c r="A73" s="47" t="s">
        <v>117</v>
      </c>
      <c r="B73" s="40" t="s">
        <v>118</v>
      </c>
      <c r="C73" s="4"/>
      <c r="D73" s="52">
        <v>38</v>
      </c>
      <c r="E73" s="4"/>
      <c r="F73" s="4"/>
      <c r="G73" s="4"/>
    </row>
    <row r="74" spans="1:7" ht="43.5" customHeight="1">
      <c r="A74" s="19" t="s">
        <v>101</v>
      </c>
      <c r="B74" s="4" t="s">
        <v>15</v>
      </c>
      <c r="C74" s="4"/>
      <c r="D74" s="52">
        <v>749</v>
      </c>
      <c r="E74" s="4">
        <v>749</v>
      </c>
      <c r="F74" s="42"/>
      <c r="G74" s="42"/>
    </row>
    <row r="75" spans="1:7" ht="43.5" customHeight="1">
      <c r="A75" s="19" t="s">
        <v>107</v>
      </c>
      <c r="B75" s="4" t="s">
        <v>15</v>
      </c>
      <c r="C75" s="4">
        <v>5</v>
      </c>
      <c r="D75" s="52">
        <v>3</v>
      </c>
      <c r="E75" s="4"/>
      <c r="F75" s="42"/>
      <c r="G75" s="42"/>
    </row>
    <row r="76" spans="1:7" ht="43.5" customHeight="1">
      <c r="A76" s="19" t="s">
        <v>70</v>
      </c>
      <c r="B76" s="4" t="s">
        <v>15</v>
      </c>
      <c r="C76" s="4">
        <v>0</v>
      </c>
      <c r="D76" s="52">
        <v>151</v>
      </c>
      <c r="E76" s="4">
        <v>27</v>
      </c>
      <c r="F76" s="42"/>
      <c r="G76" s="42"/>
    </row>
    <row r="77" spans="1:7" ht="69" customHeight="1">
      <c r="A77" s="20" t="s">
        <v>131</v>
      </c>
      <c r="B77" s="4" t="s">
        <v>15</v>
      </c>
      <c r="C77" s="4"/>
      <c r="D77" s="52"/>
      <c r="E77" s="4">
        <v>100</v>
      </c>
      <c r="F77" s="42"/>
      <c r="G77" s="42"/>
    </row>
    <row r="78" spans="1:7" ht="36" customHeight="1">
      <c r="A78" s="13" t="s">
        <v>72</v>
      </c>
      <c r="B78" s="53" t="s">
        <v>8</v>
      </c>
      <c r="C78" s="44">
        <f>C74+C75+C76</f>
        <v>5</v>
      </c>
      <c r="D78" s="70">
        <f>D74+D75+D76</f>
        <v>903</v>
      </c>
      <c r="E78" s="44">
        <f>SUM(E72:E77)</f>
        <v>876</v>
      </c>
      <c r="F78" s="44">
        <f>F74+F75+F76</f>
        <v>0</v>
      </c>
      <c r="G78" s="44">
        <f>G74+G75+G76</f>
        <v>0</v>
      </c>
    </row>
    <row r="79" spans="1:7" ht="12.75">
      <c r="A79" s="32" t="s">
        <v>73</v>
      </c>
      <c r="B79" s="33"/>
      <c r="C79" s="34"/>
      <c r="D79" s="68"/>
      <c r="E79" s="33"/>
      <c r="F79" s="33"/>
      <c r="G79" s="33"/>
    </row>
    <row r="80" spans="1:7" ht="12.75">
      <c r="A80" s="35" t="s">
        <v>54</v>
      </c>
      <c r="B80" s="33"/>
      <c r="C80" s="34"/>
      <c r="D80" s="68"/>
      <c r="E80" s="33"/>
      <c r="F80" s="33"/>
      <c r="G80" s="33"/>
    </row>
    <row r="81" spans="1:7" ht="12.75">
      <c r="A81" s="36" t="s">
        <v>55</v>
      </c>
      <c r="B81" s="92" t="s">
        <v>60</v>
      </c>
      <c r="C81" s="92"/>
      <c r="D81" s="92"/>
      <c r="E81" s="92"/>
      <c r="F81" s="92"/>
      <c r="G81" s="92"/>
    </row>
    <row r="82" spans="1:7" ht="12.75">
      <c r="A82" s="36" t="s">
        <v>57</v>
      </c>
      <c r="B82" s="31" t="s">
        <v>3</v>
      </c>
      <c r="C82" s="37"/>
      <c r="D82" s="69"/>
      <c r="E82" s="38"/>
      <c r="F82" s="38"/>
      <c r="G82" s="38"/>
    </row>
    <row r="83" spans="1:7" ht="57" customHeight="1">
      <c r="A83" s="39" t="s">
        <v>58</v>
      </c>
      <c r="B83" s="91" t="s">
        <v>111</v>
      </c>
      <c r="C83" s="91"/>
      <c r="D83" s="91"/>
      <c r="E83" s="91"/>
      <c r="F83" s="91"/>
      <c r="G83" s="91"/>
    </row>
    <row r="84" spans="2:7" ht="3.75" customHeight="1" hidden="1">
      <c r="B84" s="50"/>
      <c r="C84" s="50"/>
      <c r="D84" s="71"/>
      <c r="E84" s="50"/>
      <c r="F84" s="50"/>
      <c r="G84" s="50"/>
    </row>
    <row r="85" spans="1:7" ht="33" customHeight="1">
      <c r="A85" s="95" t="s">
        <v>7</v>
      </c>
      <c r="B85" s="95" t="s">
        <v>6</v>
      </c>
      <c r="C85" s="3" t="s">
        <v>16</v>
      </c>
      <c r="D85" s="66" t="s">
        <v>17</v>
      </c>
      <c r="E85" s="95" t="s">
        <v>0</v>
      </c>
      <c r="F85" s="95"/>
      <c r="G85" s="95"/>
    </row>
    <row r="86" spans="1:7" ht="12.75">
      <c r="A86" s="95"/>
      <c r="B86" s="95"/>
      <c r="C86" s="4" t="s">
        <v>47</v>
      </c>
      <c r="D86" s="52" t="s">
        <v>52</v>
      </c>
      <c r="E86" s="4" t="s">
        <v>67</v>
      </c>
      <c r="F86" s="4" t="s">
        <v>83</v>
      </c>
      <c r="G86" s="4" t="s">
        <v>110</v>
      </c>
    </row>
    <row r="87" spans="1:7" ht="38.25">
      <c r="A87" s="19" t="s">
        <v>34</v>
      </c>
      <c r="B87" s="3"/>
      <c r="C87" s="4"/>
      <c r="D87" s="52"/>
      <c r="E87" s="4"/>
      <c r="F87" s="4"/>
      <c r="G87" s="4"/>
    </row>
    <row r="88" spans="1:7" ht="12.75">
      <c r="A88" s="19" t="s">
        <v>24</v>
      </c>
      <c r="B88" s="27" t="s">
        <v>15</v>
      </c>
      <c r="C88" s="4">
        <v>750</v>
      </c>
      <c r="D88" s="52">
        <f>633+35</f>
        <v>668</v>
      </c>
      <c r="E88" s="4">
        <v>654</v>
      </c>
      <c r="F88" s="4">
        <v>654</v>
      </c>
      <c r="G88" s="4">
        <v>654</v>
      </c>
    </row>
    <row r="89" spans="1:7" ht="12.75">
      <c r="A89" s="19" t="s">
        <v>25</v>
      </c>
      <c r="B89" s="27" t="s">
        <v>15</v>
      </c>
      <c r="C89" s="4">
        <v>1949</v>
      </c>
      <c r="D89" s="52">
        <v>4651</v>
      </c>
      <c r="E89" s="4">
        <f>1240+231+2417</f>
        <v>3888</v>
      </c>
      <c r="F89" s="4">
        <v>8700</v>
      </c>
      <c r="G89" s="4">
        <v>8800</v>
      </c>
    </row>
    <row r="90" spans="1:7" ht="38.25">
      <c r="A90" s="19" t="s">
        <v>95</v>
      </c>
      <c r="B90" s="27" t="s">
        <v>15</v>
      </c>
      <c r="C90" s="4">
        <v>16</v>
      </c>
      <c r="D90" s="52">
        <v>17</v>
      </c>
      <c r="E90" s="4">
        <v>16</v>
      </c>
      <c r="F90" s="4">
        <v>20</v>
      </c>
      <c r="G90" s="4">
        <v>20</v>
      </c>
    </row>
    <row r="91" spans="1:7" ht="51">
      <c r="A91" s="19" t="s">
        <v>35</v>
      </c>
      <c r="B91" s="27"/>
      <c r="C91" s="4"/>
      <c r="D91" s="52"/>
      <c r="E91" s="4"/>
      <c r="F91" s="4"/>
      <c r="G91" s="4"/>
    </row>
    <row r="92" spans="1:7" ht="12.75">
      <c r="A92" s="19" t="s">
        <v>28</v>
      </c>
      <c r="B92" s="27" t="s">
        <v>15</v>
      </c>
      <c r="C92" s="3">
        <v>36</v>
      </c>
      <c r="D92" s="66">
        <v>46</v>
      </c>
      <c r="E92" s="3">
        <v>40</v>
      </c>
      <c r="F92" s="3">
        <v>50</v>
      </c>
      <c r="G92" s="3">
        <v>50</v>
      </c>
    </row>
    <row r="93" spans="1:7" ht="12.75">
      <c r="A93" s="19" t="s">
        <v>29</v>
      </c>
      <c r="B93" s="27" t="s">
        <v>15</v>
      </c>
      <c r="C93" s="4">
        <v>156</v>
      </c>
      <c r="D93" s="52">
        <v>177</v>
      </c>
      <c r="E93" s="4">
        <v>174</v>
      </c>
      <c r="F93" s="4">
        <v>200</v>
      </c>
      <c r="G93" s="4">
        <v>200</v>
      </c>
    </row>
    <row r="94" spans="1:7" ht="102">
      <c r="A94" s="19" t="s">
        <v>36</v>
      </c>
      <c r="B94" s="27" t="s">
        <v>15</v>
      </c>
      <c r="C94" s="43">
        <v>3</v>
      </c>
      <c r="D94" s="52">
        <f>5-2</f>
        <v>3</v>
      </c>
      <c r="E94" s="43">
        <v>3</v>
      </c>
      <c r="F94" s="43">
        <v>3</v>
      </c>
      <c r="G94" s="43">
        <v>3</v>
      </c>
    </row>
    <row r="95" spans="1:7" ht="51">
      <c r="A95" s="19" t="s">
        <v>37</v>
      </c>
      <c r="B95" s="27" t="s">
        <v>15</v>
      </c>
      <c r="C95" s="4">
        <v>3</v>
      </c>
      <c r="D95" s="52">
        <v>3</v>
      </c>
      <c r="E95" s="4">
        <v>3</v>
      </c>
      <c r="F95" s="4">
        <v>3</v>
      </c>
      <c r="G95" s="4">
        <v>2</v>
      </c>
    </row>
    <row r="96" spans="1:7" ht="76.5">
      <c r="A96" s="19" t="s">
        <v>38</v>
      </c>
      <c r="B96" s="27" t="s">
        <v>15</v>
      </c>
      <c r="C96" s="4">
        <v>1</v>
      </c>
      <c r="D96" s="52">
        <f>1-1</f>
        <v>0</v>
      </c>
      <c r="E96" s="4">
        <v>1</v>
      </c>
      <c r="F96" s="4">
        <v>1</v>
      </c>
      <c r="G96" s="4">
        <v>1</v>
      </c>
    </row>
    <row r="97" spans="1:7" ht="38.25">
      <c r="A97" s="30" t="s">
        <v>50</v>
      </c>
      <c r="B97" s="27" t="s">
        <v>15</v>
      </c>
      <c r="C97" s="4">
        <v>18</v>
      </c>
      <c r="D97" s="52">
        <v>16</v>
      </c>
      <c r="E97" s="4">
        <v>16</v>
      </c>
      <c r="F97" s="4">
        <v>16</v>
      </c>
      <c r="G97" s="4">
        <v>16</v>
      </c>
    </row>
    <row r="98" spans="1:7" ht="52.5" customHeight="1">
      <c r="A98" s="30" t="s">
        <v>93</v>
      </c>
      <c r="B98" s="27" t="s">
        <v>15</v>
      </c>
      <c r="C98" s="4">
        <v>38</v>
      </c>
      <c r="D98" s="52">
        <v>32</v>
      </c>
      <c r="E98" s="4">
        <v>60</v>
      </c>
      <c r="F98" s="4">
        <v>65</v>
      </c>
      <c r="G98" s="4">
        <v>65</v>
      </c>
    </row>
    <row r="99" spans="1:7" ht="51">
      <c r="A99" s="30" t="s">
        <v>51</v>
      </c>
      <c r="B99" s="27" t="s">
        <v>15</v>
      </c>
      <c r="C99" s="4">
        <v>24</v>
      </c>
      <c r="D99" s="52">
        <v>37</v>
      </c>
      <c r="E99" s="4">
        <v>40</v>
      </c>
      <c r="F99" s="4">
        <v>50</v>
      </c>
      <c r="G99" s="4">
        <v>50</v>
      </c>
    </row>
    <row r="100" spans="1:7" ht="38.25">
      <c r="A100" s="19" t="s">
        <v>39</v>
      </c>
      <c r="B100" s="4" t="s">
        <v>15</v>
      </c>
      <c r="C100" s="29">
        <v>200</v>
      </c>
      <c r="D100" s="52">
        <v>100</v>
      </c>
      <c r="E100" s="29">
        <v>100</v>
      </c>
      <c r="F100" s="29">
        <v>100</v>
      </c>
      <c r="G100" s="29">
        <v>100</v>
      </c>
    </row>
    <row r="101" spans="1:7" ht="25.5">
      <c r="A101" s="19" t="s">
        <v>63</v>
      </c>
      <c r="B101" s="4" t="s">
        <v>15</v>
      </c>
      <c r="C101" s="29">
        <v>403</v>
      </c>
      <c r="D101" s="52">
        <f>403-28</f>
        <v>375</v>
      </c>
      <c r="E101" s="29">
        <v>403</v>
      </c>
      <c r="F101" s="29">
        <v>403</v>
      </c>
      <c r="G101" s="29">
        <v>403</v>
      </c>
    </row>
    <row r="102" spans="1:7" ht="25.5">
      <c r="A102" s="19" t="s">
        <v>91</v>
      </c>
      <c r="B102" s="4" t="s">
        <v>15</v>
      </c>
      <c r="C102" s="29"/>
      <c r="D102" s="52"/>
      <c r="E102" s="29"/>
      <c r="F102" s="29"/>
      <c r="G102" s="29"/>
    </row>
    <row r="103" spans="1:7" ht="24.75" customHeight="1">
      <c r="A103" s="19" t="s">
        <v>90</v>
      </c>
      <c r="B103" s="4" t="s">
        <v>15</v>
      </c>
      <c r="C103" s="29">
        <v>100</v>
      </c>
      <c r="D103" s="52">
        <f>100+5</f>
        <v>105</v>
      </c>
      <c r="E103" s="29">
        <v>100</v>
      </c>
      <c r="F103" s="29">
        <v>100</v>
      </c>
      <c r="G103" s="29">
        <v>100</v>
      </c>
    </row>
    <row r="104" spans="1:7" ht="25.5" customHeight="1">
      <c r="A104" s="19" t="s">
        <v>94</v>
      </c>
      <c r="B104" s="4" t="s">
        <v>15</v>
      </c>
      <c r="C104" s="29">
        <v>42</v>
      </c>
      <c r="D104" s="52"/>
      <c r="E104" s="29"/>
      <c r="F104" s="29"/>
      <c r="G104" s="29"/>
    </row>
    <row r="105" spans="1:7" ht="25.5">
      <c r="A105" s="19" t="s">
        <v>70</v>
      </c>
      <c r="B105" s="4" t="s">
        <v>15</v>
      </c>
      <c r="C105" s="29"/>
      <c r="D105" s="52"/>
      <c r="E105" s="29"/>
      <c r="F105" s="29"/>
      <c r="G105" s="29"/>
    </row>
    <row r="106" spans="1:7" ht="25.5">
      <c r="A106" s="19" t="s">
        <v>89</v>
      </c>
      <c r="B106" s="4" t="s">
        <v>15</v>
      </c>
      <c r="C106" s="29">
        <v>100</v>
      </c>
      <c r="D106" s="52">
        <v>123</v>
      </c>
      <c r="E106" s="29"/>
      <c r="F106" s="29"/>
      <c r="G106" s="29"/>
    </row>
    <row r="107" spans="1:7" ht="12.75">
      <c r="A107" s="19" t="s">
        <v>103</v>
      </c>
      <c r="B107" s="4" t="s">
        <v>15</v>
      </c>
      <c r="C107" s="29"/>
      <c r="D107" s="52">
        <v>39</v>
      </c>
      <c r="E107" s="29">
        <v>52</v>
      </c>
      <c r="F107" s="29">
        <v>60</v>
      </c>
      <c r="G107" s="29">
        <v>60</v>
      </c>
    </row>
    <row r="108" spans="1:7" ht="76.5">
      <c r="A108" s="19" t="s">
        <v>100</v>
      </c>
      <c r="B108" s="4" t="s">
        <v>15</v>
      </c>
      <c r="C108" s="29"/>
      <c r="D108" s="52">
        <v>95</v>
      </c>
      <c r="E108" s="29"/>
      <c r="F108" s="29"/>
      <c r="G108" s="29"/>
    </row>
    <row r="109" spans="1:7" ht="63.75">
      <c r="A109" s="19" t="s">
        <v>119</v>
      </c>
      <c r="B109" s="4"/>
      <c r="C109" s="29"/>
      <c r="D109" s="52">
        <v>1</v>
      </c>
      <c r="E109" s="29"/>
      <c r="F109" s="29"/>
      <c r="G109" s="29"/>
    </row>
    <row r="110" spans="1:7" ht="38.25">
      <c r="A110" s="19" t="s">
        <v>120</v>
      </c>
      <c r="B110" s="4" t="s">
        <v>15</v>
      </c>
      <c r="C110" s="29"/>
      <c r="D110" s="52">
        <f>8-8</f>
        <v>0</v>
      </c>
      <c r="E110" s="29"/>
      <c r="F110" s="29"/>
      <c r="G110" s="29"/>
    </row>
    <row r="111" spans="1:7" ht="25.5">
      <c r="A111" s="23" t="s">
        <v>22</v>
      </c>
      <c r="B111" s="21" t="s">
        <v>15</v>
      </c>
      <c r="C111" s="24">
        <f>SUM(C88:C107)</f>
        <v>3839</v>
      </c>
      <c r="D111" s="72">
        <f>SUM(D88:D107)</f>
        <v>6392</v>
      </c>
      <c r="E111" s="24">
        <f>SUM(E88:E110)</f>
        <v>5550</v>
      </c>
      <c r="F111" s="24">
        <f>SUM(F88:F107)</f>
        <v>10425</v>
      </c>
      <c r="G111" s="24">
        <f>SUM(G88:G107)</f>
        <v>10524</v>
      </c>
    </row>
    <row r="112" spans="1:7" ht="12.75">
      <c r="A112" s="104" t="s">
        <v>59</v>
      </c>
      <c r="B112" s="104"/>
      <c r="C112" s="104"/>
      <c r="D112" s="104"/>
      <c r="E112" s="104"/>
      <c r="F112" s="104"/>
      <c r="G112" s="104"/>
    </row>
    <row r="113" spans="1:7" ht="12.75">
      <c r="A113" s="3">
        <v>1</v>
      </c>
      <c r="B113" s="3">
        <v>2</v>
      </c>
      <c r="C113" s="3">
        <v>3</v>
      </c>
      <c r="D113" s="66">
        <v>4</v>
      </c>
      <c r="E113" s="3">
        <v>5</v>
      </c>
      <c r="F113" s="3">
        <v>6</v>
      </c>
      <c r="G113" s="3">
        <v>7</v>
      </c>
    </row>
    <row r="114" spans="1:7" ht="38.25">
      <c r="A114" s="94" t="s">
        <v>13</v>
      </c>
      <c r="B114" s="95" t="s">
        <v>6</v>
      </c>
      <c r="C114" s="3" t="s">
        <v>16</v>
      </c>
      <c r="D114" s="66" t="s">
        <v>17</v>
      </c>
      <c r="E114" s="95" t="s">
        <v>0</v>
      </c>
      <c r="F114" s="95"/>
      <c r="G114" s="95"/>
    </row>
    <row r="115" spans="1:7" ht="12.75">
      <c r="A115" s="94"/>
      <c r="B115" s="95"/>
      <c r="C115" s="4" t="s">
        <v>47</v>
      </c>
      <c r="D115" s="52" t="s">
        <v>52</v>
      </c>
      <c r="E115" s="4" t="s">
        <v>67</v>
      </c>
      <c r="F115" s="4" t="s">
        <v>83</v>
      </c>
      <c r="G115" s="4" t="s">
        <v>110</v>
      </c>
    </row>
    <row r="116" spans="1:7" ht="12.75">
      <c r="A116" s="20" t="s">
        <v>40</v>
      </c>
      <c r="B116" s="54"/>
      <c r="C116" s="22"/>
      <c r="D116" s="73"/>
      <c r="E116" s="22"/>
      <c r="F116" s="22"/>
      <c r="G116" s="22"/>
    </row>
    <row r="117" spans="1:7" ht="25.5">
      <c r="A117" s="19" t="s">
        <v>23</v>
      </c>
      <c r="B117" s="18" t="s">
        <v>8</v>
      </c>
      <c r="C117" s="4"/>
      <c r="D117" s="52"/>
      <c r="E117" s="4"/>
      <c r="F117" s="4"/>
      <c r="G117" s="4"/>
    </row>
    <row r="118" spans="1:7" ht="12.75">
      <c r="A118" s="19" t="s">
        <v>24</v>
      </c>
      <c r="B118" s="18" t="s">
        <v>8</v>
      </c>
      <c r="C118" s="42">
        <v>18988</v>
      </c>
      <c r="D118" s="55">
        <v>16048.6</v>
      </c>
      <c r="E118" s="28">
        <v>7602</v>
      </c>
      <c r="F118" s="28">
        <v>18607</v>
      </c>
      <c r="G118" s="28">
        <v>18572</v>
      </c>
    </row>
    <row r="119" spans="1:7" ht="25.5">
      <c r="A119" s="19" t="s">
        <v>64</v>
      </c>
      <c r="B119" s="18" t="s">
        <v>8</v>
      </c>
      <c r="C119" s="42">
        <v>10828.7</v>
      </c>
      <c r="D119" s="55">
        <v>27027.55</v>
      </c>
      <c r="E119" s="28">
        <v>23818</v>
      </c>
      <c r="F119" s="28">
        <v>55697</v>
      </c>
      <c r="G119" s="28">
        <v>58872</v>
      </c>
    </row>
    <row r="120" spans="1:7" ht="25.5">
      <c r="A120" s="19" t="s">
        <v>26</v>
      </c>
      <c r="B120" s="18" t="s">
        <v>8</v>
      </c>
      <c r="C120" s="42">
        <v>1318.4</v>
      </c>
      <c r="D120" s="55">
        <v>1487.75</v>
      </c>
      <c r="E120" s="28">
        <v>1470</v>
      </c>
      <c r="F120" s="28">
        <v>1921</v>
      </c>
      <c r="G120" s="28">
        <v>2007</v>
      </c>
    </row>
    <row r="121" spans="1:7" ht="38.25">
      <c r="A121" s="19" t="s">
        <v>27</v>
      </c>
      <c r="B121" s="18" t="s">
        <v>8</v>
      </c>
      <c r="C121" s="42"/>
      <c r="D121" s="55"/>
      <c r="E121" s="28"/>
      <c r="F121" s="28"/>
      <c r="G121" s="28"/>
    </row>
    <row r="122" spans="1:7" ht="12.75">
      <c r="A122" s="19" t="s">
        <v>28</v>
      </c>
      <c r="B122" s="18" t="s">
        <v>8</v>
      </c>
      <c r="C122" s="42">
        <v>2389.1</v>
      </c>
      <c r="D122" s="55">
        <v>3646.35</v>
      </c>
      <c r="E122" s="28">
        <v>7351</v>
      </c>
      <c r="F122" s="28">
        <v>9603</v>
      </c>
      <c r="G122" s="28">
        <v>10035</v>
      </c>
    </row>
    <row r="123" spans="1:7" ht="12.75">
      <c r="A123" s="19" t="s">
        <v>29</v>
      </c>
      <c r="B123" s="18" t="s">
        <v>8</v>
      </c>
      <c r="C123" s="42">
        <v>6357.6</v>
      </c>
      <c r="D123" s="55">
        <v>7744.75</v>
      </c>
      <c r="E123" s="28">
        <v>7994</v>
      </c>
      <c r="F123" s="28">
        <v>9603</v>
      </c>
      <c r="G123" s="28">
        <v>10035</v>
      </c>
    </row>
    <row r="124" spans="1:7" ht="76.5">
      <c r="A124" s="19" t="s">
        <v>30</v>
      </c>
      <c r="B124" s="18" t="s">
        <v>8</v>
      </c>
      <c r="C124" s="42">
        <v>705</v>
      </c>
      <c r="D124" s="55">
        <f>2085-175-1175</f>
        <v>735</v>
      </c>
      <c r="E124" s="28">
        <v>633</v>
      </c>
      <c r="F124" s="28">
        <v>1500</v>
      </c>
      <c r="G124" s="28">
        <v>949</v>
      </c>
    </row>
    <row r="125" spans="1:7" ht="25.5">
      <c r="A125" s="19" t="s">
        <v>31</v>
      </c>
      <c r="B125" s="18" t="s">
        <v>8</v>
      </c>
      <c r="C125" s="42">
        <v>564.6</v>
      </c>
      <c r="D125" s="55">
        <v>384.1</v>
      </c>
      <c r="E125" s="28">
        <v>530</v>
      </c>
      <c r="F125" s="28">
        <v>534</v>
      </c>
      <c r="G125" s="28">
        <v>353</v>
      </c>
    </row>
    <row r="126" spans="1:7" ht="51">
      <c r="A126" s="19" t="s">
        <v>32</v>
      </c>
      <c r="B126" s="18" t="s">
        <v>8</v>
      </c>
      <c r="C126" s="42">
        <v>609</v>
      </c>
      <c r="D126" s="55">
        <f>1000-1000</f>
        <v>0</v>
      </c>
      <c r="E126" s="28">
        <v>476</v>
      </c>
      <c r="F126" s="28">
        <v>1000</v>
      </c>
      <c r="G126" s="28">
        <v>1000</v>
      </c>
    </row>
    <row r="127" spans="1:7" ht="25.5">
      <c r="A127" s="26" t="s">
        <v>48</v>
      </c>
      <c r="B127" s="18" t="s">
        <v>8</v>
      </c>
      <c r="C127" s="42">
        <v>1602</v>
      </c>
      <c r="D127" s="55">
        <v>1214.3</v>
      </c>
      <c r="E127" s="28">
        <v>1414</v>
      </c>
      <c r="F127" s="28">
        <v>1471</v>
      </c>
      <c r="G127" s="28">
        <v>1471</v>
      </c>
    </row>
    <row r="128" spans="1:7" ht="79.5" customHeight="1">
      <c r="A128" s="30" t="s">
        <v>96</v>
      </c>
      <c r="B128" s="3" t="s">
        <v>8</v>
      </c>
      <c r="C128" s="42">
        <v>1549.2</v>
      </c>
      <c r="D128" s="55">
        <v>1400.25</v>
      </c>
      <c r="E128" s="28">
        <v>2757</v>
      </c>
      <c r="F128" s="28">
        <v>3121</v>
      </c>
      <c r="G128" s="28">
        <v>3261</v>
      </c>
    </row>
    <row r="129" spans="1:7" ht="44.25" customHeight="1">
      <c r="A129" s="30" t="s">
        <v>49</v>
      </c>
      <c r="B129" s="3" t="s">
        <v>8</v>
      </c>
      <c r="C129" s="42">
        <v>994.4</v>
      </c>
      <c r="D129" s="55">
        <v>1619.1</v>
      </c>
      <c r="E129" s="28">
        <v>1838</v>
      </c>
      <c r="F129" s="28">
        <v>2401</v>
      </c>
      <c r="G129" s="28">
        <v>2509</v>
      </c>
    </row>
    <row r="130" spans="1:7" ht="25.5">
      <c r="A130" s="19" t="s">
        <v>33</v>
      </c>
      <c r="B130" s="3" t="s">
        <v>8</v>
      </c>
      <c r="C130" s="42">
        <v>574.1</v>
      </c>
      <c r="D130" s="55">
        <v>291.65</v>
      </c>
      <c r="E130" s="28">
        <v>306</v>
      </c>
      <c r="F130" s="28">
        <v>316</v>
      </c>
      <c r="G130" s="28">
        <v>316</v>
      </c>
    </row>
    <row r="131" spans="1:7" ht="25.5">
      <c r="A131" s="19" t="s">
        <v>62</v>
      </c>
      <c r="B131" s="3" t="s">
        <v>8</v>
      </c>
      <c r="C131" s="42">
        <v>2239.1</v>
      </c>
      <c r="D131" s="55">
        <v>2188</v>
      </c>
      <c r="E131" s="28">
        <v>2469</v>
      </c>
      <c r="F131" s="28">
        <v>2580</v>
      </c>
      <c r="G131" s="28">
        <v>2696</v>
      </c>
    </row>
    <row r="132" spans="1:7" ht="89.25" hidden="1">
      <c r="A132" s="19" t="s">
        <v>66</v>
      </c>
      <c r="B132" s="18" t="s">
        <v>8</v>
      </c>
      <c r="C132" s="42"/>
      <c r="D132" s="55"/>
      <c r="E132" s="28"/>
      <c r="F132" s="28"/>
      <c r="G132" s="28"/>
    </row>
    <row r="133" spans="1:7" ht="87" customHeight="1" hidden="1">
      <c r="A133" s="19" t="s">
        <v>79</v>
      </c>
      <c r="B133" s="3" t="s">
        <v>8</v>
      </c>
      <c r="C133" s="42"/>
      <c r="D133" s="55"/>
      <c r="E133" s="28"/>
      <c r="F133" s="28"/>
      <c r="G133" s="28"/>
    </row>
    <row r="134" spans="1:7" ht="36.75" customHeight="1">
      <c r="A134" s="19" t="s">
        <v>69</v>
      </c>
      <c r="B134" s="3" t="s">
        <v>8</v>
      </c>
      <c r="C134" s="42">
        <v>3181.2</v>
      </c>
      <c r="D134" s="55">
        <v>3675.55</v>
      </c>
      <c r="E134" s="28">
        <v>3676</v>
      </c>
      <c r="F134" s="28">
        <v>3841</v>
      </c>
      <c r="G134" s="28">
        <v>4014</v>
      </c>
    </row>
    <row r="135" spans="1:7" ht="44.25" customHeight="1" hidden="1">
      <c r="A135" s="19" t="s">
        <v>88</v>
      </c>
      <c r="B135" s="3" t="s">
        <v>8</v>
      </c>
      <c r="C135" s="42"/>
      <c r="D135" s="55"/>
      <c r="E135" s="28"/>
      <c r="F135" s="28"/>
      <c r="G135" s="28"/>
    </row>
    <row r="136" spans="1:7" ht="44.25" customHeight="1" hidden="1">
      <c r="A136" s="19" t="s">
        <v>86</v>
      </c>
      <c r="B136" s="18" t="s">
        <v>8</v>
      </c>
      <c r="C136" s="42"/>
      <c r="D136" s="55"/>
      <c r="E136" s="28"/>
      <c r="F136" s="28"/>
      <c r="G136" s="28"/>
    </row>
    <row r="137" spans="1:7" ht="44.25" customHeight="1">
      <c r="A137" s="19" t="s">
        <v>97</v>
      </c>
      <c r="B137" s="18" t="s">
        <v>8</v>
      </c>
      <c r="C137" s="42">
        <v>3500.3</v>
      </c>
      <c r="D137" s="55"/>
      <c r="E137" s="28"/>
      <c r="F137" s="28"/>
      <c r="G137" s="28"/>
    </row>
    <row r="138" spans="1:7" ht="39" customHeight="1">
      <c r="A138" s="19" t="s">
        <v>87</v>
      </c>
      <c r="B138" s="3" t="s">
        <v>8</v>
      </c>
      <c r="C138" s="42">
        <v>249.9</v>
      </c>
      <c r="D138" s="55">
        <v>283</v>
      </c>
      <c r="E138" s="28"/>
      <c r="F138" s="28"/>
      <c r="G138" s="28"/>
    </row>
    <row r="139" spans="1:7" ht="30.75" customHeight="1">
      <c r="A139" s="19" t="s">
        <v>102</v>
      </c>
      <c r="B139" s="3" t="s">
        <v>8</v>
      </c>
      <c r="C139" s="42"/>
      <c r="D139" s="55">
        <v>1706.55</v>
      </c>
      <c r="E139" s="28">
        <v>2389</v>
      </c>
      <c r="F139" s="28">
        <v>2881</v>
      </c>
      <c r="G139" s="28">
        <v>3010</v>
      </c>
    </row>
    <row r="140" spans="1:7" ht="67.5" customHeight="1">
      <c r="A140" s="26" t="s">
        <v>121</v>
      </c>
      <c r="B140" s="3" t="s">
        <v>8</v>
      </c>
      <c r="C140" s="42"/>
      <c r="D140" s="55">
        <v>4157.35</v>
      </c>
      <c r="E140" s="28"/>
      <c r="F140" s="28"/>
      <c r="G140" s="28"/>
    </row>
    <row r="141" spans="1:7" ht="67.5" customHeight="1">
      <c r="A141" s="19" t="s">
        <v>122</v>
      </c>
      <c r="B141" s="3" t="s">
        <v>8</v>
      </c>
      <c r="C141" s="42"/>
      <c r="D141" s="55">
        <v>7.25</v>
      </c>
      <c r="E141" s="28"/>
      <c r="F141" s="28"/>
      <c r="G141" s="28"/>
    </row>
    <row r="142" spans="1:7" ht="72" customHeight="1">
      <c r="A142" s="19" t="s">
        <v>123</v>
      </c>
      <c r="B142" s="3" t="s">
        <v>8</v>
      </c>
      <c r="C142" s="42"/>
      <c r="D142" s="55">
        <f>488.1-488.1</f>
        <v>0</v>
      </c>
      <c r="E142" s="28"/>
      <c r="F142" s="28"/>
      <c r="G142" s="28"/>
    </row>
    <row r="143" spans="1:7" ht="25.5">
      <c r="A143" s="13" t="s">
        <v>72</v>
      </c>
      <c r="B143" s="53" t="s">
        <v>8</v>
      </c>
      <c r="C143" s="12">
        <f>SUM(C118:C142)</f>
        <v>55650.6</v>
      </c>
      <c r="D143" s="67">
        <f>SUM(D118:D142)</f>
        <v>73617.1</v>
      </c>
      <c r="E143" s="12">
        <f>SUM(E118:E142)</f>
        <v>64723</v>
      </c>
      <c r="F143" s="12">
        <f>SUM(F118:F142)</f>
        <v>115076</v>
      </c>
      <c r="G143" s="12">
        <f>SUM(G118:G142)</f>
        <v>119100</v>
      </c>
    </row>
    <row r="145" spans="1:7" ht="12.75">
      <c r="A145" s="32" t="s">
        <v>124</v>
      </c>
      <c r="B145" s="33"/>
      <c r="C145" s="34"/>
      <c r="D145" s="68"/>
      <c r="E145" s="33"/>
      <c r="F145" s="33"/>
      <c r="G145" s="33"/>
    </row>
    <row r="146" spans="1:7" ht="12.75">
      <c r="A146" s="35" t="s">
        <v>54</v>
      </c>
      <c r="B146" s="33"/>
      <c r="C146" s="34"/>
      <c r="D146" s="68"/>
      <c r="E146" s="33"/>
      <c r="F146" s="33"/>
      <c r="G146" s="33"/>
    </row>
    <row r="147" spans="1:7" ht="12.75">
      <c r="A147" s="36" t="s">
        <v>55</v>
      </c>
      <c r="B147" s="92" t="s">
        <v>125</v>
      </c>
      <c r="C147" s="92"/>
      <c r="D147" s="92"/>
      <c r="E147" s="92"/>
      <c r="F147" s="92"/>
      <c r="G147" s="92"/>
    </row>
    <row r="148" spans="1:7" ht="12.75">
      <c r="A148" s="36" t="s">
        <v>57</v>
      </c>
      <c r="B148" s="31" t="s">
        <v>3</v>
      </c>
      <c r="C148" s="37"/>
      <c r="D148" s="69"/>
      <c r="E148" s="38"/>
      <c r="F148" s="38"/>
      <c r="G148" s="38"/>
    </row>
    <row r="149" spans="1:7" ht="78" customHeight="1">
      <c r="A149" s="39" t="s">
        <v>58</v>
      </c>
      <c r="B149" s="77" t="s">
        <v>126</v>
      </c>
      <c r="C149" s="77"/>
      <c r="D149" s="77"/>
      <c r="E149" s="77"/>
      <c r="F149" s="77"/>
      <c r="G149" s="77"/>
    </row>
    <row r="150" spans="1:7" ht="10.5" customHeight="1">
      <c r="A150" s="7"/>
      <c r="B150" s="33"/>
      <c r="C150" s="34"/>
      <c r="D150" s="68"/>
      <c r="E150" s="33"/>
      <c r="F150" s="33"/>
      <c r="G150" s="33"/>
    </row>
    <row r="151" spans="1:7" ht="38.25">
      <c r="A151" s="97" t="s">
        <v>7</v>
      </c>
      <c r="B151" s="97" t="s">
        <v>6</v>
      </c>
      <c r="C151" s="3" t="s">
        <v>16</v>
      </c>
      <c r="D151" s="66" t="s">
        <v>17</v>
      </c>
      <c r="E151" s="99" t="s">
        <v>0</v>
      </c>
      <c r="F151" s="100"/>
      <c r="G151" s="101"/>
    </row>
    <row r="152" spans="1:7" ht="25.5" customHeight="1">
      <c r="A152" s="98"/>
      <c r="B152" s="98"/>
      <c r="C152" s="4" t="s">
        <v>47</v>
      </c>
      <c r="D152" s="52" t="s">
        <v>52</v>
      </c>
      <c r="E152" s="4" t="s">
        <v>67</v>
      </c>
      <c r="F152" s="4" t="s">
        <v>83</v>
      </c>
      <c r="G152" s="4" t="s">
        <v>110</v>
      </c>
    </row>
    <row r="153" spans="1:7" ht="25.5" customHeight="1" hidden="1">
      <c r="A153" s="19" t="s">
        <v>61</v>
      </c>
      <c r="B153" s="3"/>
      <c r="C153" s="4"/>
      <c r="D153" s="52"/>
      <c r="E153" s="4"/>
      <c r="F153" s="4"/>
      <c r="G153" s="4"/>
    </row>
    <row r="154" spans="1:7" ht="66" customHeight="1">
      <c r="A154" s="19" t="s">
        <v>114</v>
      </c>
      <c r="B154" s="40" t="s">
        <v>139</v>
      </c>
      <c r="C154" s="4"/>
      <c r="D154" s="52">
        <v>1809</v>
      </c>
      <c r="E154" s="4"/>
      <c r="F154" s="4"/>
      <c r="G154" s="4"/>
    </row>
    <row r="155" spans="1:7" ht="80.25" customHeight="1">
      <c r="A155" s="19" t="s">
        <v>122</v>
      </c>
      <c r="B155" s="40" t="s">
        <v>139</v>
      </c>
      <c r="C155" s="4"/>
      <c r="D155" s="52">
        <f>7657.1-138</f>
        <v>7519.1</v>
      </c>
      <c r="E155" s="4"/>
      <c r="F155" s="4"/>
      <c r="G155" s="4"/>
    </row>
    <row r="156" spans="1:7" ht="57" customHeight="1">
      <c r="A156" s="19" t="s">
        <v>127</v>
      </c>
      <c r="B156" s="40" t="s">
        <v>139</v>
      </c>
      <c r="C156" s="4"/>
      <c r="D156" s="52">
        <v>1484.8</v>
      </c>
      <c r="E156" s="4"/>
      <c r="F156" s="4"/>
      <c r="G156" s="4"/>
    </row>
    <row r="157" spans="1:7" ht="25.5" customHeight="1">
      <c r="A157" s="13" t="s">
        <v>72</v>
      </c>
      <c r="B157" s="40" t="s">
        <v>139</v>
      </c>
      <c r="C157" s="21">
        <f>C154+C156</f>
        <v>0</v>
      </c>
      <c r="D157" s="72">
        <f>D154+D156+D155</f>
        <v>10812.900000000001</v>
      </c>
      <c r="E157" s="12">
        <f>SUM(E154:E156)</f>
        <v>0</v>
      </c>
      <c r="F157" s="21">
        <f>F154+F156</f>
        <v>0</v>
      </c>
      <c r="G157" s="21">
        <f>G154+G156</f>
        <v>0</v>
      </c>
    </row>
    <row r="158" spans="1:7" ht="72" customHeight="1">
      <c r="A158" s="16" t="s">
        <v>45</v>
      </c>
      <c r="B158" s="89" t="s">
        <v>128</v>
      </c>
      <c r="C158" s="89"/>
      <c r="D158" s="89"/>
      <c r="E158" s="89"/>
      <c r="F158" s="89"/>
      <c r="G158" s="89"/>
    </row>
    <row r="159" spans="1:7" ht="38.25">
      <c r="A159" s="102" t="s">
        <v>59</v>
      </c>
      <c r="B159" s="97" t="s">
        <v>6</v>
      </c>
      <c r="C159" s="3" t="s">
        <v>16</v>
      </c>
      <c r="D159" s="66" t="s">
        <v>17</v>
      </c>
      <c r="E159" s="99" t="s">
        <v>0</v>
      </c>
      <c r="F159" s="100"/>
      <c r="G159" s="101"/>
    </row>
    <row r="160" spans="1:7" ht="36" customHeight="1">
      <c r="A160" s="103"/>
      <c r="B160" s="98"/>
      <c r="C160" s="4" t="s">
        <v>47</v>
      </c>
      <c r="D160" s="52" t="s">
        <v>52</v>
      </c>
      <c r="E160" s="4" t="s">
        <v>67</v>
      </c>
      <c r="F160" s="4" t="s">
        <v>83</v>
      </c>
      <c r="G160" s="4" t="s">
        <v>110</v>
      </c>
    </row>
    <row r="161" spans="1:7" ht="36" customHeight="1" hidden="1">
      <c r="A161" s="20"/>
      <c r="B161" s="40"/>
      <c r="C161" s="4"/>
      <c r="D161" s="52"/>
      <c r="E161" s="4"/>
      <c r="F161" s="4"/>
      <c r="G161" s="4"/>
    </row>
    <row r="162" spans="1:7" ht="83.25" customHeight="1">
      <c r="A162" s="20" t="s">
        <v>117</v>
      </c>
      <c r="B162" s="3" t="s">
        <v>15</v>
      </c>
      <c r="C162" s="4"/>
      <c r="D162" s="52">
        <v>62</v>
      </c>
      <c r="E162" s="4"/>
      <c r="F162" s="4"/>
      <c r="G162" s="4"/>
    </row>
    <row r="163" spans="1:7" ht="42.75" customHeight="1">
      <c r="A163" s="19" t="s">
        <v>119</v>
      </c>
      <c r="B163" s="3" t="s">
        <v>15</v>
      </c>
      <c r="C163" s="4"/>
      <c r="D163" s="52">
        <f>1050-19</f>
        <v>1031</v>
      </c>
      <c r="E163" s="4"/>
      <c r="F163" s="4"/>
      <c r="G163" s="4"/>
    </row>
    <row r="164" spans="1:7" ht="43.5" customHeight="1">
      <c r="A164" s="19" t="s">
        <v>129</v>
      </c>
      <c r="B164" s="3" t="s">
        <v>15</v>
      </c>
      <c r="C164" s="4"/>
      <c r="D164" s="52">
        <v>33</v>
      </c>
      <c r="E164" s="4"/>
      <c r="F164" s="42"/>
      <c r="G164" s="42"/>
    </row>
    <row r="165" spans="1:7" s="57" customFormat="1" ht="36" customHeight="1">
      <c r="A165" s="23" t="s">
        <v>22</v>
      </c>
      <c r="B165" s="53" t="s">
        <v>15</v>
      </c>
      <c r="C165" s="56">
        <f>C162+C164</f>
        <v>0</v>
      </c>
      <c r="D165" s="74">
        <f>D162+D164+D163</f>
        <v>1126</v>
      </c>
      <c r="E165" s="56">
        <f>SUM(E162:E164)</f>
        <v>0</v>
      </c>
      <c r="F165" s="56">
        <f>F162+F164</f>
        <v>0</v>
      </c>
      <c r="G165" s="56">
        <f>G162+G164</f>
        <v>0</v>
      </c>
    </row>
  </sheetData>
  <sheetProtection/>
  <mergeCells count="60">
    <mergeCell ref="B158:G158"/>
    <mergeCell ref="A159:A160"/>
    <mergeCell ref="B159:B160"/>
    <mergeCell ref="E159:G159"/>
    <mergeCell ref="A114:A115"/>
    <mergeCell ref="B114:B115"/>
    <mergeCell ref="E114:G114"/>
    <mergeCell ref="B147:G147"/>
    <mergeCell ref="B149:G149"/>
    <mergeCell ref="A151:A152"/>
    <mergeCell ref="B151:B152"/>
    <mergeCell ref="E151:G151"/>
    <mergeCell ref="B81:G81"/>
    <mergeCell ref="B83:G83"/>
    <mergeCell ref="A85:A86"/>
    <mergeCell ref="B85:B86"/>
    <mergeCell ref="E85:G85"/>
    <mergeCell ref="A112:G112"/>
    <mergeCell ref="B56:G56"/>
    <mergeCell ref="B58:G58"/>
    <mergeCell ref="A60:A61"/>
    <mergeCell ref="B60:B61"/>
    <mergeCell ref="E60:G60"/>
    <mergeCell ref="A70:A71"/>
    <mergeCell ref="B70:B71"/>
    <mergeCell ref="E70:G70"/>
    <mergeCell ref="B69:G69"/>
    <mergeCell ref="B45:B46"/>
    <mergeCell ref="E45:G45"/>
    <mergeCell ref="B48:G48"/>
    <mergeCell ref="A49:A50"/>
    <mergeCell ref="B49:B50"/>
    <mergeCell ref="E49:G49"/>
    <mergeCell ref="A45:A46"/>
    <mergeCell ref="F7:G7"/>
    <mergeCell ref="B24:G24"/>
    <mergeCell ref="B28:G28"/>
    <mergeCell ref="B41:G41"/>
    <mergeCell ref="A25:C25"/>
    <mergeCell ref="A32:A33"/>
    <mergeCell ref="B32:B33"/>
    <mergeCell ref="E32:G32"/>
    <mergeCell ref="B11:E11"/>
    <mergeCell ref="A14:G14"/>
    <mergeCell ref="D1:G1"/>
    <mergeCell ref="D2:G2"/>
    <mergeCell ref="D3:G3"/>
    <mergeCell ref="D4:G4"/>
    <mergeCell ref="A26:C26"/>
    <mergeCell ref="B6:G6"/>
    <mergeCell ref="A8:G8"/>
    <mergeCell ref="A9:G9"/>
    <mergeCell ref="A10:G10"/>
    <mergeCell ref="A13:G13"/>
    <mergeCell ref="A16:G16"/>
    <mergeCell ref="D19:G19"/>
    <mergeCell ref="B23:G23"/>
    <mergeCell ref="A27:C27"/>
    <mergeCell ref="A30:G30"/>
    <mergeCell ref="B43:G43"/>
  </mergeCells>
  <printOptions/>
  <pageMargins left="0.5905511811023623" right="0.2755905511811024" top="0.6692913385826772" bottom="0.7480314960629921" header="0.31496062992125984" footer="0.31496062992125984"/>
  <pageSetup fitToHeight="8" horizontalDpi="600" verticalDpi="600" orientation="portrait" paperSize="9" scale="88" r:id="rId1"/>
  <rowBreaks count="2" manualBreakCount="2">
    <brk id="33" max="6" man="1"/>
    <brk id="144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2022-03-05T05:10:37Z</cp:lastPrinted>
  <dcterms:created xsi:type="dcterms:W3CDTF">2009-01-27T06:24:31Z</dcterms:created>
  <dcterms:modified xsi:type="dcterms:W3CDTF">2022-04-29T09:33:14Z</dcterms:modified>
  <cp:category/>
  <cp:version/>
  <cp:contentType/>
  <cp:contentStatus/>
</cp:coreProperties>
</file>